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tabRatio="611" activeTab="1"/>
  </bookViews>
  <sheets>
    <sheet name="2004" sheetId="1" r:id="rId1"/>
    <sheet name="2005" sheetId="2" r:id="rId2"/>
    <sheet name="2006" sheetId="3" r:id="rId3"/>
  </sheets>
  <definedNames>
    <definedName name="_xlnm.Print_Area" localSheetId="0">'2004'!$A$1:$N$76</definedName>
    <definedName name="_xlnm.Print_Area" localSheetId="1">'2005'!$A$1:$N$95</definedName>
    <definedName name="_xlnm.Print_Area" localSheetId="2">'2006'!$A$1:$N$106</definedName>
    <definedName name="_xlnm.Print_Titles" localSheetId="0">'2004'!$3:$3</definedName>
    <definedName name="_xlnm.Print_Titles" localSheetId="1">'2005'!$3:$3</definedName>
    <definedName name="_xlnm.Print_Titles" localSheetId="2">'2006'!$3:$3</definedName>
  </definedNames>
  <calcPr fullCalcOnLoad="1"/>
</workbook>
</file>

<file path=xl/comments1.xml><?xml version="1.0" encoding="utf-8"?>
<comments xmlns="http://schemas.openxmlformats.org/spreadsheetml/2006/main">
  <authors>
    <author>Linda Castagneri</author>
    <author> </author>
  </authors>
  <commentList>
    <comment ref="L5" authorId="0">
      <text>
        <r>
          <rPr>
            <sz val="8"/>
            <rFont val="Tahoma"/>
            <family val="0"/>
          </rPr>
          <t>This is the amount requested from the IRR for the month of Nov 04 under the Debenture Agreement between Excelsior and the IRR</t>
        </r>
      </text>
    </comment>
    <comment ref="L9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Office rent at:
 11100 Wayzata Blvd Ste305
Minnetonka MN 55305
Why is the office locacted in Minnetonka and not the Range?
</t>
        </r>
      </text>
    </comment>
    <comment ref="L1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Ikea Bloomington, foreign
owned and manufactured. 
Were local Iron Range furniture suppliers considered?
This amount is part of the $27,002.37 of expenses submitted by Tom &amp; Julie
</t>
        </r>
      </text>
    </comment>
    <comment ref="L3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4 nghts @ 257.63 Room &amp; Tax
Plus $42.08 in Telecom charges
$15.09 Mini Bar !!! I guess we pay for their booze as well. Plus hotel meal charges.</t>
        </r>
      </text>
    </comment>
    <comment ref="L4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 nights @ 376.71 Room &amp; Tax per Night!!!!
</t>
        </r>
      </text>
    </comment>
    <comment ref="L4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Includes Charges of 2,137.36 for Refrigerator, micro wave, coffee maker and accessories</t>
        </r>
      </text>
    </comment>
    <comment ref="L25" authorId="1">
      <text>
        <r>
          <rPr>
            <b/>
            <sz val="8"/>
            <rFont val="Tahoma"/>
            <family val="0"/>
          </rPr>
          <t xml:space="preserve">Includes $13.82 for Hornet Spray for Excelsior Party.
Pop for Office, numerous meal expenses and 651.44 'catering Fee" for a a function at Giant's Ridge.
</t>
        </r>
        <r>
          <rPr>
            <sz val="8"/>
            <rFont val="Tahoma"/>
            <family val="0"/>
          </rPr>
          <t xml:space="preserve">
</t>
        </r>
      </text>
    </comment>
    <comment ref="M4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Tax and accounting services
</t>
        </r>
      </text>
    </comment>
    <comment ref="M5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Transmission line design
</t>
        </r>
      </text>
    </comment>
    <comment ref="M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Includes $81.60 for Coffee,Tea and nuts for the office???
</t>
        </r>
      </text>
    </comment>
    <comment ref="M2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387.29 Cell Phone bill.
Lots of travel. Wash DC, Santa Ana CA and more</t>
        </r>
      </text>
    </comment>
    <comment ref="M49" authorId="1">
      <text>
        <r>
          <rPr>
            <b/>
            <sz val="8"/>
            <rFont val="Tahoma"/>
            <family val="0"/>
          </rPr>
          <t xml:space="preserve">Consulting fees - $10,000 Oct
                                 $10,000 Nov
1,704.59 Expenses for travel to Chicago, for Mr Ruzynski &amp; Milkovich
1,575.95 for Business Meals and Hotel in Washing DC
room rate with tax 376.71 per night!!!
</t>
        </r>
      </text>
    </comment>
    <comment ref="M15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Office Construction
Conference room modification and other electric and water items
</t>
        </r>
      </text>
    </comment>
    <comment ref="M5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Listed as staff &amp; consultants
</t>
        </r>
      </text>
    </comment>
    <comment ref="M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 disbursement requests
Dec 8th - 106,327.75
Dec 22nd - 194,650.26
</t>
        </r>
      </text>
    </comment>
    <comment ref="M2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Includes $108.50 for slip covers for office sofas</t>
        </r>
      </text>
    </comment>
    <comment ref="M56" authorId="1">
      <text>
        <r>
          <rPr>
            <b/>
            <sz val="8"/>
            <rFont val="Tahoma"/>
            <family val="0"/>
          </rPr>
          <t xml:space="preserve"> Listed on expense report as Testimony Research.
175.5 billable hours @ $125.00
</t>
        </r>
      </text>
    </comment>
    <comment ref="M5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Listed on report and invoice as:oustside leagal counsel
Chadbourne &amp; Parke LLP
for professional services rendered. </t>
        </r>
      </text>
    </comment>
    <comment ref="M5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Support and modeling for Mesaba IGCC Planning &amp; Development</t>
        </r>
      </text>
    </comment>
    <comment ref="M6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Professional Services 
Oct 1 - 31, 2004
</t>
        </r>
      </text>
    </comment>
    <comment ref="H1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Invoice for:
</t>
        </r>
        <r>
          <rPr>
            <b/>
            <sz val="8"/>
            <rFont val="Tahoma"/>
            <family val="2"/>
          </rPr>
          <t xml:space="preserve">E-Gas Preliminary Design Package
</t>
        </r>
      </text>
    </comment>
    <comment ref="H60" authorId="1">
      <text>
        <r>
          <rPr>
            <b/>
            <sz val="8"/>
            <rFont val="Tahoma"/>
            <family val="0"/>
          </rPr>
          <t xml:space="preserve"> Invoice:
USS Site Study
</t>
        </r>
        <r>
          <rPr>
            <sz val="8"/>
            <rFont val="Tahoma"/>
            <family val="0"/>
          </rPr>
          <t xml:space="preserve">
</t>
        </r>
      </text>
    </comment>
    <comment ref="H6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Invoices for: 4/30/04
2/29/04
</t>
        </r>
      </text>
    </comment>
    <comment ref="H9" authorId="1">
      <text>
        <r>
          <rPr>
            <sz val="8"/>
            <rFont val="Tahoma"/>
            <family val="0"/>
          </rPr>
          <t xml:space="preserve">Includes:
Invoice from O G Partners,LLC
Office Rent for Jan 04  - June 04
T-1 Data line
Long distance calls
Office supplies ie paper toner etc
Bottled Water
Berry Coffee Service
</t>
        </r>
      </text>
    </comment>
    <comment ref="H32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Travel expenses fo rtrip to  Wabash Facility
84.63 for working lunch for 6 people</t>
        </r>
      </text>
    </comment>
    <comment ref="H25" authorId="1">
      <text>
        <r>
          <rPr>
            <b/>
            <sz val="8"/>
            <rFont val="Tahoma"/>
            <family val="0"/>
          </rPr>
          <t>Travel expenses for :</t>
        </r>
        <r>
          <rPr>
            <sz val="8"/>
            <rFont val="Tahoma"/>
            <family val="0"/>
          </rPr>
          <t xml:space="preserve">
trip to Wabash plant</t>
        </r>
      </text>
    </comment>
    <comment ref="H26" authorId="1">
      <text>
        <r>
          <rPr>
            <sz val="8"/>
            <rFont val="Tahoma"/>
            <family val="0"/>
          </rPr>
          <t xml:space="preserve">Travel to Duluth
</t>
        </r>
      </text>
    </comment>
    <comment ref="H49" authorId="1">
      <text>
        <r>
          <rPr>
            <b/>
            <sz val="8"/>
            <rFont val="Tahoma"/>
            <family val="0"/>
          </rPr>
          <t xml:space="preserve"> I</t>
        </r>
        <r>
          <rPr>
            <sz val="8"/>
            <rFont val="Tahoma"/>
            <family val="2"/>
          </rPr>
          <t>nvoice states for
Consulting services 2/04 through 6/04
No detailed billing statement</t>
        </r>
        <r>
          <rPr>
            <b/>
            <sz val="8"/>
            <rFont val="Tahoma"/>
            <family val="0"/>
          </rPr>
          <t xml:space="preserve">
</t>
        </r>
      </text>
    </comment>
    <comment ref="H17" authorId="1">
      <text>
        <r>
          <rPr>
            <sz val="8"/>
            <rFont val="Tahoma"/>
            <family val="0"/>
          </rPr>
          <t xml:space="preserve">Invoice dated 3/23/04
"Costs in connection with the IGCC Study between Excelsior Energy and Bechtal Corporation"
</t>
        </r>
      </text>
    </comment>
    <comment ref="H13" authorId="1">
      <text>
        <r>
          <rPr>
            <b/>
            <sz val="8"/>
            <rFont val="Tahoma"/>
            <family val="0"/>
          </rPr>
          <t xml:space="preserve"> 10,136.88 Payroll for Research Interns</t>
        </r>
        <r>
          <rPr>
            <sz val="8"/>
            <rFont val="Tahoma"/>
            <family val="0"/>
          </rPr>
          <t xml:space="preserve">
2341.73 Payroll for week of 6/14- 20
</t>
        </r>
      </text>
    </comment>
    <comment ref="H23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10,096.61 in Airfare 
11,507.17 - Lodging
3,3346.85 - Car rental gas &amp; cabs
6398.45    - Mileage to &amp; from the Range 
2,125.93   - Office supplies
3161.90    - Office expenses
7849.80    - Meals &amp; entertainment
120.00     - Home business phones
Trips to: 
Phoenix,New York, Detroit,Washington DC, Colorado Springs,San Francisco, Indiana, Tampa,Salt Lake City
</t>
        </r>
      </text>
    </comment>
    <comment ref="H52" authorId="1">
      <text>
        <r>
          <rPr>
            <sz val="8"/>
            <rFont val="Tahoma"/>
            <family val="0"/>
          </rPr>
          <t xml:space="preserve">Title V Permit
Lists 17,840.78 in previous invoices
</t>
        </r>
      </text>
    </comment>
    <comment ref="I49" authorId="1">
      <text>
        <r>
          <rPr>
            <b/>
            <sz val="8"/>
            <rFont val="Tahoma"/>
            <family val="0"/>
          </rPr>
          <t>No detailed expense listing. Just invoice totals. No mention of what services were performed
.</t>
        </r>
        <r>
          <rPr>
            <sz val="8"/>
            <rFont val="Tahoma"/>
            <family val="0"/>
          </rPr>
          <t xml:space="preserve">
</t>
        </r>
      </text>
    </comment>
    <comment ref="I68" authorId="1">
      <text>
        <r>
          <rPr>
            <b/>
            <sz val="8"/>
            <rFont val="Tahoma"/>
            <family val="0"/>
          </rPr>
          <t xml:space="preserve"> Invoices dated:
Jan 04
Mar 04
May 04
Jun 04</t>
        </r>
        <r>
          <rPr>
            <sz val="8"/>
            <rFont val="Tahoma"/>
            <family val="0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0"/>
          </rPr>
          <t>Payroll expenses for:
6/28 - 7/4,   2004
7/5    - 7/11
7/12  - 7/18
7/19   -7/25
7/26 -  8/1
8/2  -   8/8</t>
        </r>
        <r>
          <rPr>
            <sz val="8"/>
            <rFont val="Tahoma"/>
            <family val="0"/>
          </rPr>
          <t xml:space="preserve">
</t>
        </r>
      </text>
    </comment>
    <comment ref="I9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Includes:
Invoice from O G Partners,LLC
Office Rent for June 04  - July 04
T-1 Data line
Long distance calls
Office supplies ie paper toner etc
Bottled Water
Berry Coffee Service
</t>
        </r>
      </text>
    </comment>
    <comment ref="I58" authorId="1">
      <text>
        <r>
          <rPr>
            <sz val="8"/>
            <rFont val="Tahoma"/>
            <family val="0"/>
          </rPr>
          <t xml:space="preserve">For professional media services, 11/1/03 - 7/31/04
</t>
        </r>
      </text>
    </comment>
    <comment ref="J60" authorId="1">
      <text>
        <r>
          <rPr>
            <b/>
            <sz val="8"/>
            <rFont val="Tahoma"/>
            <family val="0"/>
          </rPr>
          <t xml:space="preserve">Professional Services
Strategic Planning
May 1, 2004 - July 15, 2004
</t>
        </r>
        <r>
          <rPr>
            <sz val="8"/>
            <rFont val="Tahoma"/>
            <family val="0"/>
          </rPr>
          <t xml:space="preserve">
</t>
        </r>
      </text>
    </comment>
    <comment ref="I65" authorId="1">
      <text>
        <r>
          <rPr>
            <sz val="8"/>
            <rFont val="Tahoma"/>
            <family val="0"/>
          </rPr>
          <t xml:space="preserve">July 2004 Invoice
for services billed in March,April &amp; May 2004
</t>
        </r>
      </text>
    </comment>
    <comment ref="I71" authorId="1">
      <text>
        <r>
          <rPr>
            <b/>
            <sz val="8"/>
            <rFont val="Tahoma"/>
            <family val="0"/>
          </rPr>
          <t>July 2004 Invoice:</t>
        </r>
        <r>
          <rPr>
            <sz val="8"/>
            <rFont val="Tahoma"/>
            <family val="0"/>
          </rPr>
          <t xml:space="preserve">
</t>
        </r>
      </text>
    </comment>
    <comment ref="I32" authorId="1">
      <text>
        <r>
          <rPr>
            <sz val="8"/>
            <color indexed="10"/>
            <rFont val="Tahoma"/>
            <family val="2"/>
          </rPr>
          <t xml:space="preserve">Mileage &amp; meals to &amp; from Hoyt Lakes Site
Recognition Luncheon 80.53 for Julie, Tom, Evans, Bill Ruzynski. Renee Sass
</t>
        </r>
        <r>
          <rPr>
            <sz val="8"/>
            <rFont val="Tahoma"/>
            <family val="0"/>
          </rPr>
          <t xml:space="preserve">
</t>
        </r>
      </text>
    </comment>
    <comment ref="I54" authorId="1">
      <text>
        <r>
          <rPr>
            <sz val="8"/>
            <rFont val="Tahoma"/>
            <family val="0"/>
          </rPr>
          <t xml:space="preserve">Invoice dated 8/4/2004
Preliminary loadflow Analysis
</t>
        </r>
      </text>
    </comment>
    <comment ref="I23" authorId="1">
      <text>
        <r>
          <rPr>
            <sz val="8"/>
            <rFont val="Tahoma"/>
            <family val="0"/>
          </rPr>
          <t xml:space="preserve">
2700.00 - Mileage to &amp; from Iron Range 1/13/04 -  7/12/04
Jan 04 - Jun 04 
2318.92 - Laptop
Travel expenses, airfare,lodging &amp; meals for Julie &amp; Tom 
Houston,Washington DC,Indiana,Alburquerque, Toronto,New York
As usual no receipts, just handwritten pages.
</t>
        </r>
        <r>
          <rPr>
            <sz val="8"/>
            <color indexed="10"/>
            <rFont val="Tahoma"/>
            <family val="2"/>
          </rPr>
          <t>Office Supplies - Costco for "Mesaba Party"
Office Supplies - Costo - Provisions for Mesaba party
Lunds - provisions for Mesaba party.</t>
        </r>
        <r>
          <rPr>
            <sz val="8"/>
            <rFont val="Tahoma"/>
            <family val="0"/>
          </rPr>
          <t xml:space="preserve">
Numerous Luncheons etc.
</t>
        </r>
      </text>
    </comment>
    <comment ref="A49" authorId="1">
      <text>
        <r>
          <rPr>
            <sz val="8"/>
            <rFont val="Tahoma"/>
            <family val="0"/>
          </rPr>
          <t xml:space="preserve">9783 Belmont Ln
Eden Prairie MN 55347
</t>
        </r>
      </text>
    </comment>
    <comment ref="B18" authorId="1">
      <text>
        <r>
          <rPr>
            <b/>
            <sz val="8"/>
            <rFont val="Tahoma"/>
            <family val="0"/>
          </rPr>
          <t xml:space="preserve"> Steadfast Insurance Co</t>
        </r>
        <r>
          <rPr>
            <sz val="8"/>
            <rFont val="Tahoma"/>
            <family val="0"/>
          </rPr>
          <t xml:space="preserve">
Policy Type: Package/Property/Blkt </t>
        </r>
      </text>
    </comment>
    <comment ref="A18" authorId="1">
      <text>
        <r>
          <rPr>
            <sz val="8"/>
            <rFont val="Tahoma"/>
            <family val="0"/>
          </rPr>
          <t>Seabury &amp; Smith Inc
P O Box 1450
Minneapolis MN 55485</t>
        </r>
      </text>
    </comment>
    <comment ref="A71" authorId="1">
      <text>
        <r>
          <rPr>
            <sz val="8"/>
            <rFont val="Tahoma"/>
            <family val="0"/>
          </rPr>
          <t xml:space="preserve">6890 Fitch Ave 
Lake Nebagamon, WI 54849
 </t>
        </r>
      </text>
    </comment>
    <comment ref="A65" authorId="1">
      <text>
        <r>
          <rPr>
            <sz val="8"/>
            <rFont val="Tahoma"/>
            <family val="0"/>
          </rPr>
          <t xml:space="preserve">4315 Gladstone St
Duluth MN 55804
</t>
        </r>
      </text>
    </comment>
    <comment ref="A48" authorId="1">
      <text>
        <r>
          <rPr>
            <sz val="8"/>
            <rFont val="Tahoma"/>
            <family val="0"/>
          </rPr>
          <t xml:space="preserve">301 Carlson Pkwy Ste 350
Minnentonka MN 55305
</t>
        </r>
      </text>
    </comment>
    <comment ref="A69" authorId="1">
      <text>
        <r>
          <rPr>
            <sz val="8"/>
            <rFont val="Tahoma"/>
            <family val="0"/>
          </rPr>
          <t xml:space="preserve">150 S Fifth St Ste 2300
Minneapolis MN 55402
</t>
        </r>
      </text>
    </comment>
    <comment ref="A67" authorId="1">
      <text>
        <r>
          <rPr>
            <sz val="8"/>
            <rFont val="Tahoma"/>
            <family val="0"/>
          </rPr>
          <t xml:space="preserve">2200 Wells Fargo Ctr
90 S 7th St
Minneapolis MN 55402-3901
</t>
        </r>
      </text>
    </comment>
    <comment ref="A68" authorId="1">
      <text>
        <r>
          <rPr>
            <sz val="8"/>
            <rFont val="Tahoma"/>
            <family val="0"/>
          </rPr>
          <t xml:space="preserve">555 11th Sty NW Ste 1000
Washington DC 20004
</t>
        </r>
      </text>
    </comment>
    <comment ref="A66" authorId="1">
      <text>
        <r>
          <rPr>
            <b/>
            <sz val="8"/>
            <rFont val="Tahoma"/>
            <family val="0"/>
          </rPr>
          <t xml:space="preserve"> Chadbourne &amp; Parke LLP
1200 New Hampshire Avenue, N.W.
Washington, DC 20036
</t>
        </r>
      </text>
    </comment>
    <comment ref="A53" authorId="1">
      <text>
        <r>
          <rPr>
            <sz val="8"/>
            <rFont val="Tahoma"/>
            <family val="0"/>
          </rPr>
          <t xml:space="preserve">9300 Lee Highway
Fairfax VA 22031-1207
</t>
        </r>
      </text>
    </comment>
    <comment ref="A72" authorId="1">
      <text>
        <r>
          <rPr>
            <sz val="8"/>
            <rFont val="Tahoma"/>
            <family val="0"/>
          </rPr>
          <t xml:space="preserve">907 Palmetto Dr
Eden Prairie MN 55347
</t>
        </r>
      </text>
    </comment>
    <comment ref="N71" authorId="1">
      <text>
        <r>
          <rPr>
            <sz val="8"/>
            <rFont val="Tahoma"/>
            <family val="2"/>
          </rPr>
          <t xml:space="preserve">Does not include 2003 invoices:
Sept - 4571.75
Oct - 5837.00
Nov - 2100.00 </t>
        </r>
        <r>
          <rPr>
            <sz val="8"/>
            <rFont val="Tahoma"/>
            <family val="0"/>
          </rPr>
          <t xml:space="preserve">
</t>
        </r>
      </text>
    </comment>
    <comment ref="A70" authorId="1">
      <text>
        <r>
          <rPr>
            <b/>
            <sz val="8"/>
            <rFont val="Tahoma"/>
            <family val="0"/>
          </rPr>
          <t>Attorneys
100 Washington Ave S
Minneapolis MN 55403
:</t>
        </r>
      </text>
    </comment>
    <comment ref="M70" authorId="1">
      <text>
        <r>
          <rPr>
            <b/>
            <sz val="8"/>
            <rFont val="Tahoma"/>
            <family val="0"/>
          </rPr>
          <t xml:space="preserve"> Legal Services Rendered:
Aug 03 - Aug 04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L5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4 nghts @ 257.63 Room &amp; Tax
Plus $42.08 in Telecom charges
$15.09 Mini Bar !!! I guess we pay for their booze as well. Plus hotel meal charges.</t>
        </r>
      </text>
    </comment>
    <comment ref="L5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 nights @ 376.71 Room &amp; Tax per Night!!!!
</t>
        </r>
      </text>
    </comment>
    <comment ref="J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Includes:
Invoice from O G Partners,LLC
Office Rent for June 04  - July 04
T-1 Data line
Long distance calls
Office supplies ie paper toner etc
Bottled Water
Berry Coffee Service
</t>
        </r>
      </text>
    </comment>
    <comment ref="B62" authorId="0">
      <text>
        <r>
          <rPr>
            <b/>
            <sz val="8"/>
            <rFont val="Tahoma"/>
            <family val="0"/>
          </rPr>
          <t xml:space="preserve"> Expenses for Dec 04 
No documentation submitted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Travel for Ceteris employees 
Trips to Houston and Orange County 
Airfare,rental car, hotel.</t>
        </r>
      </text>
    </comment>
    <comment ref="B38" authorId="0">
      <text>
        <r>
          <rPr>
            <sz val="8"/>
            <rFont val="Tahoma"/>
            <family val="0"/>
          </rPr>
          <t xml:space="preserve">Travel to Orange county and DOE meeting in Pittsburgh
</t>
        </r>
      </text>
    </comment>
    <comment ref="B42" authorId="0">
      <text>
        <r>
          <rPr>
            <b/>
            <sz val="8"/>
            <rFont val="Tahoma"/>
            <family val="0"/>
          </rPr>
          <t xml:space="preserve"> travel to DOE meeting in Pittsburgh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This is Julie Jorgensen's American Express Business Card.
 IKEA - 2628.42
             73.49
Misc Office Supplies
Business Meals 
Air fare for Excelsior staff for Pittsburgh meeting charged to this Amex card
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ahoma"/>
            <family val="0"/>
          </rPr>
          <t xml:space="preserve">Charges to Julie's Amex card as above.
</t>
        </r>
      </text>
    </comment>
    <comment ref="B44" authorId="0">
      <text>
        <r>
          <rPr>
            <b/>
            <sz val="8"/>
            <rFont val="Tahoma"/>
            <family val="0"/>
          </rPr>
          <t>Trvel expenses  for trips to 
Wash DC and local mileage.</t>
        </r>
        <r>
          <rPr>
            <sz val="8"/>
            <rFont val="Tahoma"/>
            <family val="0"/>
          </rPr>
          <t xml:space="preserve">
 </t>
        </r>
      </text>
    </comment>
    <comment ref="B34" authorId="0">
      <text>
        <r>
          <rPr>
            <sz val="8"/>
            <rFont val="Tahoma"/>
            <family val="0"/>
          </rPr>
          <t xml:space="preserve">
Travel expenses for trips to Pittsburgh, Indianiana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 2 Requests:
Feb 10, 2005  -  158,668.73
Feb 22, 2005  -    71,269.37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0"/>
          </rPr>
          <t xml:space="preserve">5700 W 78th St
P O Box 2001 
Chanhassen MN 55317
</t>
        </r>
      </text>
    </comment>
    <comment ref="C12" authorId="0">
      <text>
        <r>
          <rPr>
            <sz val="8"/>
            <rFont val="Tahoma"/>
            <family val="0"/>
          </rPr>
          <t xml:space="preserve">Clothing
Pullovers. Fleece pullover, cotton shirts,
T-shirts, 
Youth T-Shirts
Garment washed Jockey - cactus imprinted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$75.00
</t>
        </r>
      </text>
    </comment>
    <comment ref="C42" authorId="0">
      <text>
        <r>
          <rPr>
            <sz val="8"/>
            <rFont val="Tahoma"/>
            <family val="0"/>
          </rPr>
          <t xml:space="preserve">Travel expenses to Indianapolis
</t>
        </r>
      </text>
    </comment>
    <comment ref="C32" authorId="0">
      <text>
        <r>
          <rPr>
            <sz val="8"/>
            <rFont val="Tahoma"/>
            <family val="0"/>
          </rPr>
          <t xml:space="preserve">Local mileage &amp; parking expenses
</t>
        </r>
      </text>
    </comment>
    <comment ref="A68" authorId="0">
      <text>
        <r>
          <rPr>
            <sz val="8"/>
            <rFont val="Tahoma"/>
            <family val="0"/>
          </rPr>
          <t xml:space="preserve">9300 Lee Highway
Fairfax VA 22031-1207
</t>
        </r>
      </text>
    </comment>
    <comment ref="C64" authorId="0">
      <text>
        <r>
          <rPr>
            <sz val="8"/>
            <rFont val="Tahoma"/>
            <family val="0"/>
          </rPr>
          <t xml:space="preserve">Testimony Research
</t>
        </r>
      </text>
    </comment>
    <comment ref="C68" authorId="0">
      <text>
        <r>
          <rPr>
            <b/>
            <sz val="8"/>
            <rFont val="Tahoma"/>
            <family val="0"/>
          </rPr>
          <t xml:space="preserve"> Testimony Research</t>
        </r>
      </text>
    </comment>
    <comment ref="A85" authorId="0">
      <text>
        <r>
          <rPr>
            <b/>
            <sz val="8"/>
            <rFont val="Tahoma"/>
            <family val="0"/>
          </rPr>
          <t xml:space="preserve"> 4315 Gladstone St
Duluth MN 55804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sz val="8"/>
            <rFont val="Tahoma"/>
            <family val="0"/>
          </rPr>
          <t xml:space="preserve">2200 Wells Fargo Ctr
90 S 7th St
Minneapolis MN 55402-3901
</t>
        </r>
      </text>
    </comment>
    <comment ref="A89" authorId="0">
      <text>
        <r>
          <rPr>
            <sz val="8"/>
            <rFont val="Tahoma"/>
            <family val="0"/>
          </rPr>
          <t xml:space="preserve">
555 11th Sty NW Ste 1000
Washington DC 20004</t>
        </r>
      </text>
    </comment>
    <comment ref="A90" authorId="0">
      <text>
        <r>
          <rPr>
            <sz val="8"/>
            <rFont val="Tahoma"/>
            <family val="0"/>
          </rPr>
          <t xml:space="preserve">150 S Fifth St Ste 2300
Minneapolis MN 55402
</t>
        </r>
      </text>
    </comment>
    <comment ref="A91" authorId="0">
      <text>
        <r>
          <rPr>
            <sz val="8"/>
            <rFont val="Tahoma"/>
            <family val="0"/>
          </rPr>
          <t xml:space="preserve">6890 Fitch Ave 
Lake Nebagamon, WI 54849
</t>
        </r>
      </text>
    </comment>
    <comment ref="C85" authorId="0">
      <text>
        <r>
          <rPr>
            <b/>
            <sz val="8"/>
            <rFont val="Tahoma"/>
            <family val="0"/>
          </rPr>
          <t>4  Instances dated 12/10/2004
 3 dated 2/27/05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sz val="8"/>
            <rFont val="Tahoma"/>
            <family val="0"/>
          </rPr>
          <t xml:space="preserve">907 Palmetto Dr
Eden Prairie MN 55347
</t>
        </r>
      </text>
    </comment>
    <comment ref="A62" authorId="0">
      <text>
        <r>
          <rPr>
            <sz val="8"/>
            <rFont val="Tahoma"/>
            <family val="0"/>
          </rPr>
          <t xml:space="preserve">9783 Belmont Ln
Eden Prairie MN 55347
</t>
        </r>
      </text>
    </comment>
    <comment ref="C75" authorId="0">
      <text>
        <r>
          <rPr>
            <sz val="8"/>
            <rFont val="Tahoma"/>
            <family val="0"/>
          </rPr>
          <t>Invoice date: 1/31/2005
 "Marketing &amp; Lobbying"
for services Through Aug 30, 2004
8095.00 Past Due</t>
        </r>
      </text>
    </comment>
    <comment ref="A75" authorId="0">
      <text>
        <r>
          <rPr>
            <sz val="8"/>
            <rFont val="Tahoma"/>
            <family val="0"/>
          </rPr>
          <t xml:space="preserve">St Paul &amp; Minneapolis Offices
</t>
        </r>
      </text>
    </comment>
    <comment ref="D10" authorId="0">
      <text>
        <r>
          <rPr>
            <sz val="8"/>
            <rFont val="Tahoma"/>
            <family val="0"/>
          </rPr>
          <t xml:space="preserve">Ikea Bloomington -1902.10
Consul Congress Cagliari,Italy - 3217.30
Office Furniture, L Cohen Group - 4722.10
</t>
        </r>
      </text>
    </comment>
    <comment ref="D18" authorId="0">
      <text>
        <r>
          <rPr>
            <sz val="8"/>
            <rFont val="Tahoma"/>
            <family val="0"/>
          </rPr>
          <t xml:space="preserve">Included in American Express Statement
</t>
        </r>
      </text>
    </comment>
    <comment ref="D59" authorId="0">
      <text>
        <r>
          <rPr>
            <sz val="8"/>
            <rFont val="Tahoma"/>
            <family val="0"/>
          </rPr>
          <t xml:space="preserve">Review &amp; discuss DOE Cooperative requirements including negotiations with DOE
</t>
        </r>
      </text>
    </comment>
    <comment ref="A59" authorId="0">
      <text>
        <r>
          <rPr>
            <sz val="8"/>
            <rFont val="Tahoma"/>
            <family val="0"/>
          </rPr>
          <t xml:space="preserve">1033 Grandview Farms Dr
Bethel Park PA 15102
</t>
        </r>
      </text>
    </comment>
    <comment ref="D71" authorId="0">
      <text>
        <r>
          <rPr>
            <sz val="8"/>
            <rFont val="Tahoma"/>
            <family val="0"/>
          </rPr>
          <t xml:space="preserve">Controller Service for period Jan 1 - Feb 28, 2005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 Marsh USA
Minneapolis MN 
Annual Premium
</t>
        </r>
      </text>
    </comment>
    <comment ref="D60" authorId="0">
      <text>
        <r>
          <rPr>
            <sz val="8"/>
            <rFont val="Tahoma"/>
            <family val="0"/>
          </rPr>
          <t xml:space="preserve">Legal Services, Lobbyist registration
PUC Case Review
</t>
        </r>
      </text>
    </comment>
    <comment ref="D68" authorId="0">
      <text>
        <r>
          <rPr>
            <sz val="8"/>
            <rFont val="Tahoma"/>
            <family val="0"/>
          </rPr>
          <t xml:space="preserve">Numerous analysis activities
</t>
        </r>
      </text>
    </comment>
    <comment ref="D39" authorId="0">
      <text>
        <r>
          <rPr>
            <sz val="8"/>
            <rFont val="Tahoma"/>
            <family val="0"/>
          </rPr>
          <t xml:space="preserve">29.64 for coffee
</t>
        </r>
      </text>
    </comment>
    <comment ref="A78" authorId="0">
      <text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sz val="8"/>
            <color indexed="10"/>
            <rFont val="Tahoma"/>
            <family val="2"/>
          </rPr>
          <t>This includes Airfare for Tom &amp; Julie to Italy.
2,441.14
Carged on 12/25/04
Christmas Day!!!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Plains CO2 Reduction Partnership
Agreement Execution Paymnet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 Engineering Services for Excelsior 
for period 12/3/04 - 2/27/05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 xml:space="preserve"> 1125 Energy Park Dr
St Paul MN 55108-5001</t>
        </r>
        <r>
          <rPr>
            <sz val="8"/>
            <rFont val="Tahoma"/>
            <family val="0"/>
          </rPr>
          <t xml:space="preserve">
</t>
        </r>
      </text>
    </comment>
    <comment ref="E71" authorId="0">
      <text>
        <r>
          <rPr>
            <b/>
            <sz val="8"/>
            <rFont val="Tahoma"/>
            <family val="0"/>
          </rPr>
          <t xml:space="preserve"> Controller Services
March 2005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 xml:space="preserve"> Mary M Day
12613 95th Ave N
Maple Grove MN 55369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 xml:space="preserve"> PPA petition draft
3/1/- 3/31/05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 xml:space="preserve"> 3989 Central Ave NE Ste 530
Minneapolis MN 55421</t>
        </r>
        <r>
          <rPr>
            <sz val="8"/>
            <rFont val="Tahoma"/>
            <family val="0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3 Invoices
10/1/ - 10/31/04</t>
        </r>
        <r>
          <rPr>
            <sz val="8"/>
            <rFont val="Tahoma"/>
            <family val="0"/>
          </rPr>
          <t xml:space="preserve">
11/1 - 11/30/04
12/1 - 12/31/04</t>
        </r>
      </text>
    </comment>
    <comment ref="A74" authorId="0">
      <text>
        <r>
          <rPr>
            <b/>
            <sz val="8"/>
            <rFont val="Tahoma"/>
            <family val="0"/>
          </rPr>
          <t>Midwest Indepentent Transmission System Operator</t>
        </r>
        <r>
          <rPr>
            <sz val="8"/>
            <rFont val="Tahoma"/>
            <family val="0"/>
          </rPr>
          <t xml:space="preserve">
701 City center Dr 
Carmel IN 46032</t>
        </r>
      </text>
    </comment>
    <comment ref="E74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Transmission Analysis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 T-Shirts
Pullover hood
Sweatshirts etc
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>Certified Audit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 xml:space="preserve"> Travel to Wabash
ie "Getting Acquainted"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 xml:space="preserve"> 1727.58 - mileage to/from Iron Range</t>
        </r>
        <r>
          <rPr>
            <sz val="8"/>
            <rFont val="Tahoma"/>
            <family val="0"/>
          </rPr>
          <t xml:space="preserve">
Lunch @ Kincaids 133.83
Simon Delivers - 199.99
numerous business travel
</t>
        </r>
      </text>
    </comment>
    <comment ref="E33" authorId="0">
      <text>
        <r>
          <rPr>
            <b/>
            <sz val="8"/>
            <rFont val="Tahoma"/>
            <family val="0"/>
          </rPr>
          <t>Pittsburgh travel expenses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400.00 Registration for Bar Examination
100.00 Registration fee for use of Laptop
 2283.00 Bar Prearation Course, books, Tuition &amp; Tax 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 Travel to Santa Ana CA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Invoice dated: 2/18/05
Provide new base cabinet and sink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Ikea
Simon Delivers
Office supplies
Travel expenses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Oceanaire Resturant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Minneaplos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 Land owner of the proposed site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Education expenses
: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 xml:space="preserve"> 432 3rd Ave NE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Grand Rapids MN 55744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Includes 9885.00 to IKEA Furniture
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 223.65 Golfing with Fluor
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 xml:space="preserve"> 175 w Jackson Blvd Ste 1900
Chicago IL 60604
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Travel to Tower Mn for Bakk event: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Golf Balls, T-Shirts etc
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 xml:space="preserve"> Email invoices. No physical address given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Includes:
Invoice from O G Partners,LLC
Office Rent for June 04  - July 04
T-1 Data line
Long distance calls
Office supplies ie paper toner etc
Bottled Water
Berry Coffee Service
</t>
        </r>
      </text>
    </comment>
  </commentList>
</comments>
</file>

<file path=xl/sharedStrings.xml><?xml version="1.0" encoding="utf-8"?>
<sst xmlns="http://schemas.openxmlformats.org/spreadsheetml/2006/main" count="283" uniqueCount="107">
  <si>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</si>
  <si>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</si>
  <si>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</si>
  <si>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</si>
  <si>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</si>
  <si>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</si>
  <si>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</si>
  <si>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</si>
  <si>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</si>
  <si>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</si>
  <si>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</si>
  <si>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</si>
  <si>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</si>
  <si>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Home totals</t>
  </si>
  <si>
    <r>
      <t>E</t>
    </r>
    <r>
      <rPr>
        <b/>
        <sz val="12"/>
        <rFont val="Tahoma"/>
        <family val="2"/>
      </rPr>
      <t>XPENSES</t>
    </r>
  </si>
  <si>
    <t>Nov 2004</t>
  </si>
  <si>
    <t>Excelsior Energy Disbursement Request to Iron Range Resources</t>
  </si>
  <si>
    <t xml:space="preserve">Request Amount </t>
  </si>
  <si>
    <t>Items of Note</t>
  </si>
  <si>
    <t xml:space="preserve">Office Rent </t>
  </si>
  <si>
    <t xml:space="preserve">Office Furniture - IKEA </t>
  </si>
  <si>
    <t>Airfare MSP to Washington DC</t>
  </si>
  <si>
    <t>Marriott Hotel Wash DC - T. Micheletti</t>
  </si>
  <si>
    <t>Marriott Hotel Wash DC - W. Ruzynski</t>
  </si>
  <si>
    <t>Chris Wessman</t>
  </si>
  <si>
    <t>Tom Michelitti/Julie Jorgensen</t>
  </si>
  <si>
    <t>Consulting</t>
  </si>
  <si>
    <t>MSI Media Services</t>
  </si>
  <si>
    <t>Ceteris Inc</t>
  </si>
  <si>
    <t>MAPPCOR</t>
  </si>
  <si>
    <t>SEH Engineering</t>
  </si>
  <si>
    <t>Baun Dosen &amp; Co Accounting</t>
  </si>
  <si>
    <t>Consulting totals</t>
  </si>
  <si>
    <t xml:space="preserve"> </t>
  </si>
  <si>
    <t>Mike Wadley</t>
  </si>
  <si>
    <t>Payroll</t>
  </si>
  <si>
    <t>Bob Shulte</t>
  </si>
  <si>
    <t>Shulte Associates</t>
  </si>
  <si>
    <t>Ceteris employees</t>
  </si>
  <si>
    <r>
      <t xml:space="preserve">Individual Expense Reports </t>
    </r>
    <r>
      <rPr>
        <b/>
        <sz val="12"/>
        <color indexed="9"/>
        <rFont val="Tahoma"/>
        <family val="2"/>
      </rPr>
      <t>(includes travel &amp; office expenses)</t>
    </r>
  </si>
  <si>
    <t>Schulte Associates</t>
  </si>
  <si>
    <t>Corporate Insurance</t>
  </si>
  <si>
    <t>Miso</t>
  </si>
  <si>
    <t>Latham &amp; Watkins</t>
  </si>
  <si>
    <t xml:space="preserve">David Wayne </t>
  </si>
  <si>
    <t>David Wayne Construction</t>
  </si>
  <si>
    <t>Milkovich Energy Consulting</t>
  </si>
  <si>
    <t>Credit Suisse First Boston</t>
  </si>
  <si>
    <t xml:space="preserve">ICF Consulting </t>
  </si>
  <si>
    <t>Loan Disbursement</t>
  </si>
  <si>
    <t>`</t>
  </si>
  <si>
    <t>Conoco Phillips</t>
  </si>
  <si>
    <t>Redacted</t>
  </si>
  <si>
    <t>Bechtel Corporation</t>
  </si>
  <si>
    <t>HDR</t>
  </si>
  <si>
    <t>Chadbourne &amp; Park</t>
  </si>
  <si>
    <t>McVehil-Monnett Assoc.</t>
  </si>
  <si>
    <t xml:space="preserve">Baun &amp; Dosen &amp; Co LLP </t>
  </si>
  <si>
    <t>Evans Bob</t>
  </si>
  <si>
    <t>Olson Daniel</t>
  </si>
  <si>
    <t>Osteraas Tom</t>
  </si>
  <si>
    <t>Moellor Justin</t>
  </si>
  <si>
    <t>Sass Rene</t>
  </si>
  <si>
    <t>Privileged or Confidential Information Redacted</t>
  </si>
  <si>
    <t xml:space="preserve">Leonard Street &amp; Deinard </t>
  </si>
  <si>
    <t xml:space="preserve">Browers Consulting </t>
  </si>
  <si>
    <t xml:space="preserve">Sherner Power Consulting  </t>
  </si>
  <si>
    <t>Individual Expenses</t>
  </si>
  <si>
    <t>Travel Expenses of Note</t>
  </si>
  <si>
    <t>American Express</t>
  </si>
  <si>
    <t>10, 850.00</t>
  </si>
  <si>
    <t>Faegre Benson</t>
  </si>
  <si>
    <t>Rupar Music Inc</t>
  </si>
  <si>
    <t>EERC</t>
  </si>
  <si>
    <t>Rupar Music</t>
  </si>
  <si>
    <t>see AMEX</t>
  </si>
  <si>
    <t>Adso Enterprises</t>
  </si>
  <si>
    <t>Henwood Energy Services</t>
  </si>
  <si>
    <t>Mary M Day</t>
  </si>
  <si>
    <t>Altec Energy Systems</t>
  </si>
  <si>
    <t>Stability Consulting LLC</t>
  </si>
  <si>
    <t>Minnesota Bar Associatopn</t>
  </si>
  <si>
    <t>Minnesota Environment Quality Bd</t>
  </si>
  <si>
    <t>University of North Dakota</t>
  </si>
  <si>
    <t>Fluor Enterprises Inc</t>
  </si>
  <si>
    <t>Hauserman Associates</t>
  </si>
  <si>
    <t>Mary Day</t>
  </si>
  <si>
    <t>Gantry Marketing (T-shirts)</t>
  </si>
  <si>
    <t>University of MN</t>
  </si>
  <si>
    <t>HP Business to Business,furniture</t>
  </si>
  <si>
    <t>RW Beck</t>
  </si>
  <si>
    <t>General Office Furniture</t>
  </si>
  <si>
    <t>Gilbertson Office Design</t>
  </si>
  <si>
    <t>RGGS Land &amp; Minerals</t>
  </si>
  <si>
    <t>M Capital Mgmnt (lobbying)</t>
  </si>
  <si>
    <t>Pat Michelitti</t>
  </si>
  <si>
    <t>URS</t>
  </si>
  <si>
    <t>Lark &amp; Huntley (Grand Rapids)</t>
  </si>
  <si>
    <t xml:space="preserve">  </t>
  </si>
  <si>
    <t>Mesaba Country Club</t>
  </si>
  <si>
    <t>.</t>
  </si>
  <si>
    <t>Marsh Advantage America</t>
  </si>
  <si>
    <t xml:space="preserve">Jan </t>
  </si>
  <si>
    <t>Invoice Date:</t>
  </si>
  <si>
    <t>illegible</t>
  </si>
  <si>
    <t xml:space="preserve">Lockridge Grindal Nauen </t>
  </si>
  <si>
    <t>John Hill Energy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</si>
</sst>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9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1" xfId="0" applyNumberFormat="1" applyFont="1" applyFill="1" applyBorder="1" applyAlignment="1" applyProtection="1">
      <alignment/>
      <protection hidden="1" locked="0"/>
    </xf>
    <xf numFmtId="40" fontId="8" fillId="0" borderId="11" xfId="0" applyNumberFormat="1" applyFont="1" applyFill="1" applyBorder="1" applyAlignment="1" applyProtection="1">
      <alignment/>
      <protection hidden="1"/>
    </xf>
    <xf numFmtId="40" fontId="8" fillId="33" borderId="11" xfId="0" applyNumberFormat="1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 locked="0"/>
    </xf>
    <xf numFmtId="0" fontId="8" fillId="33" borderId="12" xfId="0" applyFont="1" applyFill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40" fontId="7" fillId="34" borderId="11" xfId="0" applyNumberFormat="1" applyFont="1" applyFill="1" applyBorder="1" applyAlignment="1" applyProtection="1">
      <alignment/>
      <protection hidden="1"/>
    </xf>
    <xf numFmtId="40" fontId="7" fillId="34" borderId="11" xfId="0" applyNumberFormat="1" applyFont="1" applyFill="1" applyBorder="1" applyAlignment="1" applyProtection="1">
      <alignment/>
      <protection hidden="1" locked="0"/>
    </xf>
    <xf numFmtId="40" fontId="8" fillId="34" borderId="11" xfId="0" applyNumberFormat="1" applyFont="1" applyFill="1" applyBorder="1" applyAlignment="1" applyProtection="1">
      <alignment/>
      <protection hidden="1"/>
    </xf>
    <xf numFmtId="40" fontId="12" fillId="35" borderId="15" xfId="0" applyNumberFormat="1" applyFont="1" applyFill="1" applyBorder="1" applyAlignment="1">
      <alignment horizontal="centerContinuous"/>
    </xf>
    <xf numFmtId="40" fontId="13" fillId="0" borderId="15" xfId="0" applyNumberFormat="1" applyFont="1" applyFill="1" applyBorder="1" applyAlignment="1">
      <alignment horizontal="centerContinuous"/>
    </xf>
    <xf numFmtId="40" fontId="12" fillId="35" borderId="15" xfId="0" applyNumberFormat="1" applyFont="1" applyFill="1" applyBorder="1" applyAlignment="1" quotePrefix="1">
      <alignment horizontal="centerContinuous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0" fontId="7" fillId="0" borderId="11" xfId="0" applyNumberFormat="1" applyFont="1" applyFill="1" applyBorder="1" applyAlignment="1" applyProtection="1">
      <alignment/>
      <protection hidden="1" locked="0"/>
    </xf>
    <xf numFmtId="0" fontId="7" fillId="33" borderId="12" xfId="0" applyFont="1" applyFill="1" applyBorder="1" applyAlignment="1" applyProtection="1">
      <alignment/>
      <protection hidden="1" locked="0"/>
    </xf>
    <xf numFmtId="40" fontId="8" fillId="33" borderId="11" xfId="0" applyNumberFormat="1" applyFont="1" applyFill="1" applyBorder="1" applyAlignment="1" applyProtection="1">
      <alignment horizontal="center"/>
      <protection hidden="1" locked="0"/>
    </xf>
    <xf numFmtId="0" fontId="8" fillId="33" borderId="11" xfId="0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 applyProtection="1">
      <alignment/>
      <protection hidden="1" locked="0"/>
    </xf>
    <xf numFmtId="0" fontId="7" fillId="33" borderId="11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>
      <alignment/>
    </xf>
    <xf numFmtId="0" fontId="16" fillId="35" borderId="11" xfId="0" applyFont="1" applyFill="1" applyBorder="1" applyAlignment="1" applyProtection="1">
      <alignment/>
      <protection hidden="1" locked="0"/>
    </xf>
    <xf numFmtId="0" fontId="17" fillId="35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hidden="1" locked="0"/>
    </xf>
    <xf numFmtId="40" fontId="7" fillId="34" borderId="10" xfId="0" applyNumberFormat="1" applyFont="1" applyFill="1" applyBorder="1" applyAlignment="1" applyProtection="1">
      <alignment/>
      <protection hidden="1"/>
    </xf>
    <xf numFmtId="40" fontId="11" fillId="33" borderId="11" xfId="0" applyNumberFormat="1" applyFont="1" applyFill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8" fillId="0" borderId="17" xfId="0" applyNumberFormat="1" applyFont="1" applyFill="1" applyBorder="1" applyAlignment="1" applyProtection="1">
      <alignment/>
      <protection hidden="1" locked="0"/>
    </xf>
    <xf numFmtId="40" fontId="7" fillId="34" borderId="17" xfId="0" applyNumberFormat="1" applyFont="1" applyFill="1" applyBorder="1" applyAlignment="1" applyProtection="1">
      <alignment/>
      <protection hidden="1"/>
    </xf>
    <xf numFmtId="40" fontId="8" fillId="0" borderId="10" xfId="0" applyNumberFormat="1" applyFont="1" applyFill="1" applyBorder="1" applyAlignment="1" applyProtection="1">
      <alignment/>
      <protection hidden="1" locked="0"/>
    </xf>
    <xf numFmtId="40" fontId="8" fillId="33" borderId="10" xfId="0" applyNumberFormat="1" applyFont="1" applyFill="1" applyBorder="1" applyAlignment="1" applyProtection="1">
      <alignment/>
      <protection hidden="1" locked="0"/>
    </xf>
    <xf numFmtId="40" fontId="8" fillId="0" borderId="18" xfId="0" applyNumberFormat="1" applyFont="1" applyFill="1" applyBorder="1" applyAlignment="1" applyProtection="1">
      <alignment/>
      <protection hidden="1" locked="0"/>
    </xf>
    <xf numFmtId="0" fontId="14" fillId="0" borderId="0" xfId="0" applyFont="1" applyFill="1" applyBorder="1" applyAlignment="1">
      <alignment horizontal="center"/>
    </xf>
    <xf numFmtId="40" fontId="7" fillId="34" borderId="17" xfId="0" applyNumberFormat="1" applyFont="1" applyFill="1" applyBorder="1" applyAlignment="1" applyProtection="1">
      <alignment/>
      <protection hidden="1" locked="0"/>
    </xf>
    <xf numFmtId="0" fontId="15" fillId="0" borderId="19" xfId="0" applyFont="1" applyFill="1" applyBorder="1" applyAlignment="1">
      <alignment/>
    </xf>
    <xf numFmtId="40" fontId="8" fillId="34" borderId="11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/>
      <protection hidden="1" locked="0"/>
    </xf>
    <xf numFmtId="40" fontId="11" fillId="0" borderId="17" xfId="0" applyNumberFormat="1" applyFont="1" applyFill="1" applyBorder="1" applyAlignment="1" applyProtection="1">
      <alignment/>
      <protection hidden="1" locked="0"/>
    </xf>
    <xf numFmtId="40" fontId="4" fillId="0" borderId="11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 horizontal="center"/>
      <protection hidden="1" locked="0"/>
    </xf>
    <xf numFmtId="40" fontId="11" fillId="0" borderId="11" xfId="0" applyNumberFormat="1" applyFont="1" applyFill="1" applyBorder="1" applyAlignment="1" applyProtection="1">
      <alignment/>
      <protection hidden="1" locked="0"/>
    </xf>
    <xf numFmtId="40" fontId="8" fillId="33" borderId="11" xfId="0" applyNumberFormat="1" applyFont="1" applyFill="1" applyBorder="1" applyAlignment="1" applyProtection="1" quotePrefix="1">
      <alignment horizontal="center"/>
      <protection hidden="1" locked="0"/>
    </xf>
    <xf numFmtId="3" fontId="8" fillId="0" borderId="11" xfId="0" applyNumberFormat="1" applyFont="1" applyBorder="1" applyAlignment="1">
      <alignment/>
    </xf>
    <xf numFmtId="40" fontId="11" fillId="34" borderId="11" xfId="0" applyNumberFormat="1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 locked="0"/>
    </xf>
    <xf numFmtId="0" fontId="8" fillId="0" borderId="12" xfId="0" applyFont="1" applyBorder="1" applyAlignment="1">
      <alignment/>
    </xf>
    <xf numFmtId="40" fontId="13" fillId="0" borderId="10" xfId="0" applyNumberFormat="1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40" fontId="7" fillId="34" borderId="11" xfId="0" applyNumberFormat="1" applyFont="1" applyFill="1" applyBorder="1" applyAlignment="1" applyProtection="1">
      <alignment horizontal="center"/>
      <protection hidden="1"/>
    </xf>
    <xf numFmtId="40" fontId="7" fillId="34" borderId="15" xfId="0" applyNumberFormat="1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 locked="0"/>
    </xf>
    <xf numFmtId="0" fontId="8" fillId="33" borderId="17" xfId="0" applyFont="1" applyFill="1" applyBorder="1" applyAlignment="1" applyProtection="1">
      <alignment/>
      <protection hidden="1" locked="0"/>
    </xf>
    <xf numFmtId="0" fontId="0" fillId="0" borderId="15" xfId="0" applyBorder="1" applyAlignment="1">
      <alignment/>
    </xf>
    <xf numFmtId="40" fontId="8" fillId="34" borderId="15" xfId="0" applyNumberFormat="1" applyFont="1" applyFill="1" applyBorder="1" applyAlignment="1" applyProtection="1">
      <alignment/>
      <protection hidden="1"/>
    </xf>
    <xf numFmtId="40" fontId="13" fillId="0" borderId="20" xfId="0" applyNumberFormat="1" applyFont="1" applyFill="1" applyBorder="1" applyAlignment="1">
      <alignment horizontal="centerContinuous"/>
    </xf>
    <xf numFmtId="40" fontId="13" fillId="0" borderId="21" xfId="0" applyNumberFormat="1" applyFont="1" applyFill="1" applyBorder="1" applyAlignment="1">
      <alignment horizontal="centerContinuous"/>
    </xf>
    <xf numFmtId="40" fontId="12" fillId="35" borderId="21" xfId="0" applyNumberFormat="1" applyFont="1" applyFill="1" applyBorder="1" applyAlignment="1">
      <alignment horizontal="centerContinuous"/>
    </xf>
    <xf numFmtId="40" fontId="12" fillId="35" borderId="21" xfId="0" applyNumberFormat="1" applyFont="1" applyFill="1" applyBorder="1" applyAlignment="1" quotePrefix="1">
      <alignment horizontal="centerContinuous"/>
    </xf>
    <xf numFmtId="0" fontId="0" fillId="0" borderId="22" xfId="0" applyBorder="1" applyAlignment="1">
      <alignment/>
    </xf>
    <xf numFmtId="40" fontId="7" fillId="34" borderId="23" xfId="0" applyNumberFormat="1" applyFont="1" applyFill="1" applyBorder="1" applyAlignment="1" applyProtection="1">
      <alignment/>
      <protection hidden="1"/>
    </xf>
    <xf numFmtId="0" fontId="25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0" fontId="13" fillId="0" borderId="25" xfId="0" applyNumberFormat="1" applyFont="1" applyFill="1" applyBorder="1" applyAlignment="1">
      <alignment horizontal="centerContinuous"/>
    </xf>
    <xf numFmtId="40" fontId="8" fillId="33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0" fontId="4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0" fontId="7" fillId="34" borderId="0" xfId="0" applyNumberFormat="1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 locked="0"/>
    </xf>
    <xf numFmtId="40" fontId="8" fillId="33" borderId="0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40" fontId="8" fillId="0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 locked="0"/>
    </xf>
    <xf numFmtId="40" fontId="8" fillId="34" borderId="0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40" fontId="8" fillId="33" borderId="15" xfId="0" applyNumberFormat="1" applyFont="1" applyFill="1" applyBorder="1" applyAlignment="1" applyProtection="1">
      <alignment horizontal="center"/>
      <protection hidden="1" locked="0"/>
    </xf>
    <xf numFmtId="40" fontId="7" fillId="34" borderId="26" xfId="0" applyNumberFormat="1" applyFont="1" applyFill="1" applyBorder="1" applyAlignment="1" applyProtection="1">
      <alignment/>
      <protection hidden="1"/>
    </xf>
    <xf numFmtId="0" fontId="25" fillId="0" borderId="2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0" fontId="8" fillId="0" borderId="1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9" fillId="35" borderId="0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 vertical="center"/>
      <protection hidden="1" locked="0"/>
    </xf>
    <xf numFmtId="0" fontId="9" fillId="36" borderId="13" xfId="0" applyFont="1" applyFill="1" applyBorder="1" applyAlignment="1" applyProtection="1">
      <alignment vertical="center"/>
      <protection hidden="1" locked="0"/>
    </xf>
    <xf numFmtId="0" fontId="10" fillId="36" borderId="13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6" fillId="35" borderId="0" xfId="0" applyFont="1" applyFill="1" applyBorder="1" applyAlignment="1" applyProtection="1" quotePrefix="1">
      <alignment/>
      <protection hidden="1" locked="0"/>
    </xf>
    <xf numFmtId="0" fontId="16" fillId="35" borderId="0" xfId="0" applyFont="1" applyFill="1" applyBorder="1" applyAlignment="1" applyProtection="1">
      <alignment/>
      <protection hidden="1" locked="0"/>
    </xf>
    <xf numFmtId="0" fontId="17" fillId="35" borderId="0" xfId="0" applyFont="1" applyFill="1" applyBorder="1" applyAlignment="1">
      <alignment/>
    </xf>
    <xf numFmtId="0" fontId="16" fillId="35" borderId="11" xfId="0" applyFont="1" applyFill="1" applyBorder="1" applyAlignment="1" applyProtection="1">
      <alignment/>
      <protection hidden="1" locked="0"/>
    </xf>
    <xf numFmtId="0" fontId="17" fillId="35" borderId="11" xfId="0" applyFont="1" applyFill="1" applyBorder="1" applyAlignment="1">
      <alignment/>
    </xf>
    <xf numFmtId="0" fontId="9" fillId="36" borderId="28" xfId="0" applyFont="1" applyFill="1" applyBorder="1" applyAlignment="1" applyProtection="1">
      <alignment vertical="center"/>
      <protection hidden="1"/>
    </xf>
    <xf numFmtId="0" fontId="9" fillId="36" borderId="14" xfId="0" applyFont="1" applyFill="1" applyBorder="1" applyAlignment="1" applyProtection="1">
      <alignment vertical="center"/>
      <protection hidden="1"/>
    </xf>
    <xf numFmtId="0" fontId="11" fillId="36" borderId="14" xfId="0" applyFont="1" applyFill="1" applyBorder="1" applyAlignment="1" applyProtection="1">
      <alignment vertical="center"/>
      <protection/>
    </xf>
    <xf numFmtId="0" fontId="11" fillId="36" borderId="16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/>
      <protection locked="0"/>
    </xf>
    <xf numFmtId="0" fontId="19" fillId="35" borderId="13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vertical="center"/>
      <protection hidden="1" locked="0"/>
    </xf>
    <xf numFmtId="0" fontId="9" fillId="36" borderId="12" xfId="0" applyFont="1" applyFill="1" applyBorder="1" applyAlignment="1" applyProtection="1">
      <alignment vertical="center"/>
      <protection hidden="1"/>
    </xf>
    <xf numFmtId="0" fontId="9" fillId="36" borderId="13" xfId="0" applyFont="1" applyFill="1" applyBorder="1" applyAlignment="1" applyProtection="1">
      <alignment vertical="center"/>
      <protection hidden="1"/>
    </xf>
    <xf numFmtId="0" fontId="11" fillId="36" borderId="13" xfId="0" applyFont="1" applyFill="1" applyBorder="1" applyAlignment="1" applyProtection="1">
      <alignment vertical="center"/>
      <protection/>
    </xf>
    <xf numFmtId="0" fontId="11" fillId="36" borderId="10" xfId="0" applyFont="1" applyFill="1" applyBorder="1" applyAlignment="1" applyProtection="1">
      <alignment vertical="center"/>
      <protection/>
    </xf>
    <xf numFmtId="0" fontId="16" fillId="35" borderId="12" xfId="0" applyFont="1" applyFill="1" applyBorder="1" applyAlignment="1" applyProtection="1">
      <alignment/>
      <protection hidden="1" locked="0"/>
    </xf>
    <xf numFmtId="0" fontId="16" fillId="35" borderId="13" xfId="0" applyFont="1" applyFill="1" applyBorder="1" applyAlignment="1" applyProtection="1">
      <alignment/>
      <protection hidden="1" locked="0"/>
    </xf>
    <xf numFmtId="0" fontId="17" fillId="35" borderId="13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19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35</xdr:row>
      <xdr:rowOff>66675</xdr:rowOff>
    </xdr:from>
    <xdr:to>
      <xdr:col>7</xdr:col>
      <xdr:colOff>85725</xdr:colOff>
      <xdr:row>35</xdr:row>
      <xdr:rowOff>142875</xdr:rowOff>
    </xdr:to>
    <xdr:sp>
      <xdr:nvSpPr>
        <xdr:cNvPr id="1" name="Rectangle 13"/>
        <xdr:cNvSpPr>
          <a:spLocks/>
        </xdr:cNvSpPr>
      </xdr:nvSpPr>
      <xdr:spPr>
        <a:xfrm>
          <a:off x="7572375" y="63912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06">
      <selection activeCell="A85" sqref="A85"/>
    </sheetView>
  </sheetViews>
  <sheetFormatPr defaultColWidth="9.140625" defaultRowHeight="12.75"/>
  <cols>
    <col min="1" max="1" width="32.421875" style="33" customWidth="1"/>
    <col min="2" max="3" width="13.421875" style="0" customWidth="1"/>
    <col min="4" max="6" width="13.57421875" style="0" customWidth="1"/>
    <col min="7" max="7" width="13.421875" style="0" customWidth="1"/>
    <col min="8" max="11" width="13.57421875" style="0" customWidth="1"/>
    <col min="12" max="12" width="16.28125" style="0" customWidth="1"/>
    <col min="13" max="13" width="18.421875" style="0" customWidth="1"/>
    <col min="14" max="14" width="14.28125" style="0" customWidth="1"/>
  </cols>
  <sheetData>
    <row r="1" spans="1:14" ht="31.5" customHeight="1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4.25">
      <c r="A2" s="4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57"/>
      <c r="B3" s="56" t="s">
        <v>11</v>
      </c>
      <c r="C3" s="17" t="s">
        <v>10</v>
      </c>
      <c r="D3" s="16" t="s">
        <v>9</v>
      </c>
      <c r="E3" s="17" t="s">
        <v>8</v>
      </c>
      <c r="F3" s="16" t="s">
        <v>7</v>
      </c>
      <c r="G3" s="17" t="s">
        <v>6</v>
      </c>
      <c r="H3" s="16" t="s">
        <v>5</v>
      </c>
      <c r="I3" s="17" t="s">
        <v>4</v>
      </c>
      <c r="J3" s="16" t="s">
        <v>3</v>
      </c>
      <c r="K3" s="17" t="s">
        <v>2</v>
      </c>
      <c r="L3" s="18" t="s">
        <v>15</v>
      </c>
      <c r="M3" s="17" t="s">
        <v>0</v>
      </c>
      <c r="N3" s="16" t="s">
        <v>12</v>
      </c>
    </row>
    <row r="4" spans="1:14" ht="19.5">
      <c r="A4" s="96" t="s">
        <v>49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s="3" customFormat="1" ht="12.75">
      <c r="A5" s="25" t="s">
        <v>17</v>
      </c>
      <c r="B5" s="39"/>
      <c r="D5" s="2"/>
      <c r="E5" s="2"/>
      <c r="F5" s="2"/>
      <c r="G5" s="2"/>
      <c r="H5" s="21">
        <v>384791.33</v>
      </c>
      <c r="I5" s="21">
        <v>186494.52</v>
      </c>
      <c r="J5" s="2"/>
      <c r="K5" s="2">
        <f>J5</f>
        <v>0</v>
      </c>
      <c r="L5" s="21">
        <v>330555</v>
      </c>
      <c r="M5" s="21">
        <v>300978.01</v>
      </c>
      <c r="N5" s="13">
        <f>SUM(D5:M5)</f>
        <v>1202818.8599999999</v>
      </c>
    </row>
    <row r="6" spans="1:14" s="3" customFormat="1" ht="12.75">
      <c r="A6" s="24"/>
      <c r="B6" s="40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50</v>
      </c>
      <c r="N6" s="13">
        <f>SUM(C6:M6)</f>
        <v>0</v>
      </c>
    </row>
    <row r="7" spans="1:14" ht="19.5">
      <c r="A7" s="105" t="s">
        <v>14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21.75" customHeight="1">
      <c r="A8" s="101" t="s">
        <v>18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s="3" customFormat="1" ht="12.75">
      <c r="A9" s="25" t="s">
        <v>19</v>
      </c>
      <c r="B9" s="2"/>
      <c r="C9" s="19"/>
      <c r="D9" s="2"/>
      <c r="E9" s="37"/>
      <c r="F9" s="37"/>
      <c r="G9" s="37"/>
      <c r="H9" s="37">
        <v>15214.7</v>
      </c>
      <c r="I9" s="37">
        <v>5369.25</v>
      </c>
      <c r="J9" s="37"/>
      <c r="K9" s="37"/>
      <c r="L9" s="37">
        <v>1667</v>
      </c>
      <c r="M9" s="37">
        <v>5500</v>
      </c>
      <c r="N9" s="43">
        <f>SUM(D9:M9)</f>
        <v>27750.95</v>
      </c>
    </row>
    <row r="10" spans="1:14" s="3" customFormat="1" ht="12.75">
      <c r="A10" s="25" t="s">
        <v>69</v>
      </c>
      <c r="B10" s="2"/>
      <c r="C10" s="19"/>
      <c r="D10" s="2"/>
      <c r="E10" s="37"/>
      <c r="F10" s="37"/>
      <c r="G10" s="37"/>
      <c r="H10" s="37"/>
      <c r="I10" s="37"/>
      <c r="J10" s="37"/>
      <c r="K10" s="37"/>
      <c r="L10" s="37"/>
      <c r="M10" s="37"/>
      <c r="N10" s="43"/>
    </row>
    <row r="11" spans="1:14" s="3" customFormat="1" ht="12.75">
      <c r="A11" s="19"/>
      <c r="B11" s="2"/>
      <c r="C11" s="19"/>
      <c r="D11" s="2"/>
      <c r="E11" s="37"/>
      <c r="F11" s="37"/>
      <c r="G11" s="37"/>
      <c r="H11" s="37"/>
      <c r="I11" s="37"/>
      <c r="J11" s="37"/>
      <c r="K11" s="37"/>
      <c r="L11" s="37"/>
      <c r="M11" s="37"/>
      <c r="N11" s="43"/>
    </row>
    <row r="12" spans="1:14" s="3" customFormat="1" ht="12.75">
      <c r="A12" s="2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32">
        <v>23642.38</v>
      </c>
      <c r="M12" s="4">
        <v>0</v>
      </c>
      <c r="N12" s="14">
        <f>SUM(C12:M12)</f>
        <v>23642.38</v>
      </c>
    </row>
    <row r="13" spans="1:14" s="3" customFormat="1" ht="12.75">
      <c r="A13" s="25" t="s">
        <v>35</v>
      </c>
      <c r="B13" s="2">
        <v>0</v>
      </c>
      <c r="C13" s="19"/>
      <c r="D13" s="2">
        <v>0</v>
      </c>
      <c r="E13" s="2">
        <v>0</v>
      </c>
      <c r="F13" s="2">
        <v>0</v>
      </c>
      <c r="G13" s="2">
        <v>0</v>
      </c>
      <c r="H13" s="2">
        <v>12478.61</v>
      </c>
      <c r="I13" s="2">
        <v>14912.18</v>
      </c>
      <c r="J13" s="2">
        <v>0</v>
      </c>
      <c r="K13" s="2">
        <v>0</v>
      </c>
      <c r="L13" s="2">
        <v>15445</v>
      </c>
      <c r="M13" s="2">
        <v>0</v>
      </c>
      <c r="N13" s="13">
        <f>SUM(D13:M13)</f>
        <v>42835.79</v>
      </c>
    </row>
    <row r="14" spans="1:14" s="3" customFormat="1" ht="12.75">
      <c r="A14" s="24" t="s">
        <v>41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10850</v>
      </c>
      <c r="N14" s="13">
        <f>SUM(C14:M14)</f>
        <v>10850</v>
      </c>
    </row>
    <row r="15" spans="1:14" s="3" customFormat="1" ht="12.75">
      <c r="A15" s="25" t="s">
        <v>45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11039</v>
      </c>
      <c r="N15" s="13">
        <f>SUM(C15:M15)</f>
        <v>11039</v>
      </c>
    </row>
    <row r="16" spans="1:14" s="3" customFormat="1" ht="12.75">
      <c r="A16" s="26" t="s">
        <v>51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114000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3">
        <f>SUM(C16:M16)</f>
        <v>114000</v>
      </c>
    </row>
    <row r="17" spans="1:14" s="3" customFormat="1" ht="12.75">
      <c r="A17" s="30" t="s">
        <v>53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24949.82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3">
        <f>SUM(C17:M17)</f>
        <v>24949.82</v>
      </c>
    </row>
    <row r="18" spans="1:14" s="3" customFormat="1" ht="12.75">
      <c r="A18" s="30" t="s">
        <v>101</v>
      </c>
      <c r="B18" s="49" t="s">
        <v>70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</row>
    <row r="19" spans="1:14" s="3" customFormat="1" ht="12.75">
      <c r="A19" s="24" t="s">
        <v>57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7000</v>
      </c>
      <c r="J19" s="4">
        <v>0</v>
      </c>
      <c r="K19" s="4">
        <v>0</v>
      </c>
      <c r="L19" s="4">
        <v>0</v>
      </c>
      <c r="M19" s="4">
        <v>0</v>
      </c>
      <c r="N19" s="13">
        <f>SUM(C19:M19)</f>
        <v>7000</v>
      </c>
    </row>
    <row r="20" spans="1:14" s="3" customFormat="1" ht="12.75">
      <c r="A20" s="24" t="s">
        <v>72</v>
      </c>
      <c r="B20" s="4"/>
      <c r="C20" s="19"/>
      <c r="D20" s="4"/>
      <c r="E20" s="4"/>
      <c r="F20" s="4"/>
      <c r="G20" s="4"/>
      <c r="H20" s="4"/>
      <c r="I20" s="4"/>
      <c r="J20" s="4"/>
      <c r="K20" s="4"/>
      <c r="L20" s="4"/>
      <c r="M20" s="4"/>
      <c r="N20" s="13"/>
    </row>
    <row r="21" spans="1:14" s="3" customFormat="1" ht="12.75">
      <c r="A21" s="13" t="s">
        <v>13</v>
      </c>
      <c r="B21" s="13">
        <f>SUM(B9:B19)</f>
        <v>0</v>
      </c>
      <c r="C21" s="13">
        <f>SUM(C11:C19)</f>
        <v>0</v>
      </c>
      <c r="D21" s="13">
        <f aca="true" t="shared" si="0" ref="D21:M21">SUM(D9:D19)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166643.13</v>
      </c>
      <c r="I21" s="13">
        <f t="shared" si="0"/>
        <v>27281.43</v>
      </c>
      <c r="J21" s="13">
        <f t="shared" si="0"/>
        <v>0</v>
      </c>
      <c r="K21" s="13">
        <f t="shared" si="0"/>
        <v>0</v>
      </c>
      <c r="L21" s="13">
        <f t="shared" si="0"/>
        <v>40754.380000000005</v>
      </c>
      <c r="M21" s="13">
        <f t="shared" si="0"/>
        <v>27389</v>
      </c>
      <c r="N21" s="13">
        <f>SUM(C21:M21)</f>
        <v>262067.94</v>
      </c>
    </row>
    <row r="22" spans="1:14" ht="21.75" customHeight="1">
      <c r="A22" s="100" t="s">
        <v>39</v>
      </c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s="3" customFormat="1" ht="12.75">
      <c r="A23" s="13" t="s">
        <v>25</v>
      </c>
      <c r="B23" s="4"/>
      <c r="C23" s="19"/>
      <c r="D23" s="4"/>
      <c r="E23" s="4"/>
      <c r="F23" s="4"/>
      <c r="G23" s="4"/>
      <c r="H23" s="4">
        <v>56946.36</v>
      </c>
      <c r="I23" s="32">
        <v>31648.96</v>
      </c>
      <c r="J23" s="4"/>
      <c r="K23" s="4"/>
      <c r="L23" s="20">
        <v>27002.37</v>
      </c>
      <c r="M23" s="4">
        <v>494.97</v>
      </c>
      <c r="N23" s="13">
        <f aca="true" t="shared" si="1" ref="N23:N34">SUM(D23:M23)</f>
        <v>116092.66</v>
      </c>
    </row>
    <row r="24" spans="1:14" s="3" customFormat="1" ht="12.75">
      <c r="A24" s="24" t="s">
        <v>38</v>
      </c>
      <c r="B24" s="4"/>
      <c r="C24" s="19"/>
      <c r="D24" s="4"/>
      <c r="E24" s="4"/>
      <c r="F24" s="4"/>
      <c r="G24" s="4"/>
      <c r="H24" s="4"/>
      <c r="I24" s="4"/>
      <c r="J24" s="4"/>
      <c r="K24" s="4"/>
      <c r="L24" s="4"/>
      <c r="M24" s="4">
        <v>1575.95</v>
      </c>
      <c r="N24" s="13">
        <f t="shared" si="1"/>
        <v>1575.95</v>
      </c>
    </row>
    <row r="25" spans="1:14" s="3" customFormat="1" ht="12.75">
      <c r="A25" s="24" t="s">
        <v>58</v>
      </c>
      <c r="B25" s="2">
        <v>0</v>
      </c>
      <c r="C25" s="19"/>
      <c r="D25" s="2">
        <v>0</v>
      </c>
      <c r="E25" s="2">
        <v>0</v>
      </c>
      <c r="F25" s="2">
        <v>0</v>
      </c>
      <c r="G25" s="2">
        <v>0</v>
      </c>
      <c r="H25" s="2">
        <v>376.04</v>
      </c>
      <c r="I25" s="2">
        <v>0</v>
      </c>
      <c r="J25" s="2">
        <v>0</v>
      </c>
      <c r="K25" s="2">
        <v>0</v>
      </c>
      <c r="L25" s="6">
        <v>4981.35</v>
      </c>
      <c r="M25" s="2">
        <v>5554.98</v>
      </c>
      <c r="N25" s="13">
        <f t="shared" si="1"/>
        <v>10912.369999999999</v>
      </c>
    </row>
    <row r="26" spans="1:14" s="3" customFormat="1" ht="12.75">
      <c r="A26" s="25" t="s">
        <v>61</v>
      </c>
      <c r="B26" s="4">
        <v>0</v>
      </c>
      <c r="C26" s="19"/>
      <c r="D26" s="4">
        <v>0</v>
      </c>
      <c r="E26" s="4">
        <v>0</v>
      </c>
      <c r="F26" s="4">
        <v>0</v>
      </c>
      <c r="G26" s="4">
        <v>0</v>
      </c>
      <c r="H26" s="4">
        <v>173.21</v>
      </c>
      <c r="I26" s="4">
        <v>0</v>
      </c>
      <c r="J26" s="4">
        <v>0</v>
      </c>
      <c r="K26" s="4">
        <v>0</v>
      </c>
      <c r="L26" s="5">
        <v>37.5</v>
      </c>
      <c r="M26" s="4">
        <v>0</v>
      </c>
      <c r="N26" s="13">
        <f t="shared" si="1"/>
        <v>210.71</v>
      </c>
    </row>
    <row r="27" spans="1:14" s="3" customFormat="1" ht="12.75">
      <c r="A27" s="25" t="s">
        <v>59</v>
      </c>
      <c r="B27" s="2">
        <v>0</v>
      </c>
      <c r="C27" s="19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5">
        <v>1198.55</v>
      </c>
      <c r="M27" s="2">
        <v>967</v>
      </c>
      <c r="N27" s="13">
        <f t="shared" si="1"/>
        <v>2165.55</v>
      </c>
    </row>
    <row r="28" spans="1:14" s="3" customFormat="1" ht="12.75">
      <c r="A28" s="25" t="s">
        <v>60</v>
      </c>
      <c r="B28" s="4"/>
      <c r="C28" s="19"/>
      <c r="D28" s="4"/>
      <c r="E28" s="4"/>
      <c r="F28" s="4"/>
      <c r="G28" s="4"/>
      <c r="H28" s="4"/>
      <c r="I28" s="4"/>
      <c r="J28" s="4"/>
      <c r="K28" s="4"/>
      <c r="L28" s="5">
        <v>2532.78</v>
      </c>
      <c r="M28" s="4">
        <v>217.67</v>
      </c>
      <c r="N28" s="13">
        <f t="shared" si="1"/>
        <v>2750.4500000000003</v>
      </c>
    </row>
    <row r="29" spans="1:17" s="3" customFormat="1" ht="12.75">
      <c r="A29" s="25" t="s">
        <v>62</v>
      </c>
      <c r="B29" s="4">
        <v>0</v>
      </c>
      <c r="C29" s="19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5">
        <v>1026.9</v>
      </c>
      <c r="M29" s="4">
        <v>708.12</v>
      </c>
      <c r="N29" s="13">
        <f t="shared" si="1"/>
        <v>1735.02</v>
      </c>
      <c r="Q29" s="3" t="s">
        <v>33</v>
      </c>
    </row>
    <row r="30" spans="1:14" s="3" customFormat="1" ht="12.75">
      <c r="A30" s="24" t="s">
        <v>36</v>
      </c>
      <c r="B30" s="4"/>
      <c r="C30" s="19"/>
      <c r="D30" s="4"/>
      <c r="E30" s="4"/>
      <c r="F30" s="4"/>
      <c r="G30" s="4"/>
      <c r="H30" s="4"/>
      <c r="I30" s="4"/>
      <c r="J30" s="4"/>
      <c r="K30" s="4"/>
      <c r="L30" s="4"/>
      <c r="M30" s="4">
        <v>1110.32</v>
      </c>
      <c r="N30" s="13">
        <f t="shared" si="1"/>
        <v>1110.32</v>
      </c>
    </row>
    <row r="31" spans="1:14" s="3" customFormat="1" ht="12.75">
      <c r="A31" s="24" t="s">
        <v>24</v>
      </c>
      <c r="B31" s="2">
        <v>0</v>
      </c>
      <c r="C31" s="19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>
        <v>231.3</v>
      </c>
      <c r="M31" s="2">
        <v>108.86</v>
      </c>
      <c r="N31" s="13">
        <f t="shared" si="1"/>
        <v>340.16</v>
      </c>
    </row>
    <row r="32" spans="1:14" s="3" customFormat="1" ht="12.75">
      <c r="A32" s="24" t="s">
        <v>34</v>
      </c>
      <c r="B32" s="4"/>
      <c r="C32" s="19"/>
      <c r="D32" s="4"/>
      <c r="E32" s="4"/>
      <c r="F32" s="4"/>
      <c r="G32" s="4"/>
      <c r="H32" s="4">
        <v>791.31</v>
      </c>
      <c r="I32" s="32">
        <v>351.5</v>
      </c>
      <c r="J32" s="4"/>
      <c r="K32" s="4"/>
      <c r="L32" s="6">
        <v>253.97</v>
      </c>
      <c r="M32" s="4">
        <v>2009.14</v>
      </c>
      <c r="N32" s="13">
        <f t="shared" si="1"/>
        <v>3405.92</v>
      </c>
    </row>
    <row r="33" spans="1:14" s="3" customFormat="1" ht="12.75">
      <c r="A33" s="24" t="s">
        <v>37</v>
      </c>
      <c r="B33" s="4"/>
      <c r="C33" s="19"/>
      <c r="D33" s="4"/>
      <c r="E33" s="4"/>
      <c r="F33" s="4"/>
      <c r="G33" s="4"/>
      <c r="H33" s="4"/>
      <c r="I33" s="4"/>
      <c r="J33" s="4"/>
      <c r="K33" s="4"/>
      <c r="L33" s="4"/>
      <c r="M33" s="4">
        <v>172.46</v>
      </c>
      <c r="N33" s="13">
        <f t="shared" si="1"/>
        <v>172.46</v>
      </c>
    </row>
    <row r="34" spans="1:14" s="3" customFormat="1" ht="12.75">
      <c r="A34" s="24" t="s">
        <v>44</v>
      </c>
      <c r="B34" s="4"/>
      <c r="C34" s="19"/>
      <c r="D34" s="4"/>
      <c r="E34" s="4"/>
      <c r="F34" s="4"/>
      <c r="G34" s="4"/>
      <c r="H34" s="4"/>
      <c r="I34" s="4"/>
      <c r="J34" s="4"/>
      <c r="K34" s="4"/>
      <c r="L34" s="4"/>
      <c r="M34" s="4">
        <v>11039</v>
      </c>
      <c r="N34" s="13">
        <f t="shared" si="1"/>
        <v>11039</v>
      </c>
    </row>
    <row r="35" spans="1:14" s="3" customFormat="1" ht="12.75">
      <c r="A35" s="13"/>
      <c r="B35" s="13">
        <f>SUM(B23:B31)</f>
        <v>0</v>
      </c>
      <c r="C35" s="13"/>
      <c r="D35" s="13">
        <f>SUM(D23:D31)</f>
        <v>0</v>
      </c>
      <c r="E35" s="13">
        <f>SUM(E23:E31)</f>
        <v>0</v>
      </c>
      <c r="F35" s="13">
        <f>SUM(F23:F31)</f>
        <v>0</v>
      </c>
      <c r="G35" s="13">
        <f>SUM(G23:G31)</f>
        <v>0</v>
      </c>
      <c r="H35" s="13">
        <f>SUM(H23:H34)</f>
        <v>58286.92</v>
      </c>
      <c r="I35" s="13">
        <f>SUM(I23:I34)</f>
        <v>32000.46</v>
      </c>
      <c r="J35" s="13">
        <f>SUM(J23:J31)</f>
        <v>0</v>
      </c>
      <c r="K35" s="13"/>
      <c r="L35" s="13">
        <f>SUM(L23:L34)</f>
        <v>37264.72000000001</v>
      </c>
      <c r="M35" s="13">
        <f>SUM(M23:M34)</f>
        <v>23958.47</v>
      </c>
      <c r="N35" s="13">
        <f>SUM(N23:N34)</f>
        <v>151510.57</v>
      </c>
    </row>
    <row r="36" spans="1:14" ht="12.75">
      <c r="A36" s="3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21.75" customHeight="1">
      <c r="A37" s="101" t="s">
        <v>68</v>
      </c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s="3" customFormat="1" ht="13.5" customHeight="1">
      <c r="A38" s="25" t="s">
        <v>21</v>
      </c>
      <c r="B38" s="41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512.7</v>
      </c>
      <c r="M38" s="37">
        <v>0</v>
      </c>
      <c r="N38" s="38">
        <f aca="true" t="shared" si="2" ref="N38:N43">SUM(C38:M38)</f>
        <v>512.7</v>
      </c>
    </row>
    <row r="39" spans="1:14" s="3" customFormat="1" ht="12.75">
      <c r="A39" s="24" t="s">
        <v>22</v>
      </c>
      <c r="B39" s="40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1224.49</v>
      </c>
      <c r="M39" s="4">
        <v>0</v>
      </c>
      <c r="N39" s="13">
        <f t="shared" si="2"/>
        <v>1224.49</v>
      </c>
    </row>
    <row r="40" spans="1:14" s="3" customFormat="1" ht="12.75">
      <c r="A40" s="25" t="s">
        <v>23</v>
      </c>
      <c r="B40" s="39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1135.13</v>
      </c>
      <c r="M40" s="2">
        <v>0</v>
      </c>
      <c r="N40" s="13">
        <f t="shared" si="2"/>
        <v>1135.13</v>
      </c>
    </row>
    <row r="41" spans="1:14" s="3" customFormat="1" ht="12.75">
      <c r="A41" s="24"/>
      <c r="B41" s="40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3">
        <f t="shared" si="2"/>
        <v>0</v>
      </c>
    </row>
    <row r="42" spans="1:14" s="3" customFormat="1" ht="12.75">
      <c r="A42" s="25"/>
      <c r="B42" s="39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3">
        <f t="shared" si="2"/>
        <v>0</v>
      </c>
    </row>
    <row r="43" spans="1:14" s="3" customFormat="1" ht="12.75">
      <c r="A43" s="24"/>
      <c r="B43" s="40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3">
        <f t="shared" si="2"/>
        <v>0</v>
      </c>
    </row>
    <row r="44" spans="1:14" s="3" customFormat="1" ht="12.75">
      <c r="A44" s="13"/>
      <c r="B44" s="31">
        <f>SUM(B38:B43)</f>
        <v>0</v>
      </c>
      <c r="C44" s="13">
        <f>SUM(C38:C43)</f>
        <v>0</v>
      </c>
      <c r="D44" s="13">
        <f aca="true" t="shared" si="3" ref="D44:J44">SUM(D38:D43)</f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>SUM(K38:K43)</f>
        <v>0</v>
      </c>
      <c r="L44" s="13">
        <f>SUM(L38:L43)</f>
        <v>2872.32</v>
      </c>
      <c r="M44" s="13">
        <f>SUM(M38:M43)</f>
        <v>0</v>
      </c>
      <c r="N44" s="13">
        <f>SUM(N38:N43)</f>
        <v>2872.32</v>
      </c>
    </row>
    <row r="45" spans="1:14" ht="12.75">
      <c r="A45" s="2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7" ht="21.75" customHeight="1">
      <c r="A46" s="100" t="s">
        <v>26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Q46" t="s">
        <v>33</v>
      </c>
    </row>
    <row r="47" spans="1:14" s="3" customFormat="1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3" customFormat="1" ht="12.75">
      <c r="A48" s="24" t="s">
        <v>31</v>
      </c>
      <c r="B48" s="4"/>
      <c r="C48" s="19"/>
      <c r="D48" s="4"/>
      <c r="E48" s="4"/>
      <c r="F48" s="4"/>
      <c r="G48" s="4"/>
      <c r="H48" s="4"/>
      <c r="I48" s="4"/>
      <c r="J48" s="4"/>
      <c r="K48" s="4"/>
      <c r="L48" s="4">
        <v>10400</v>
      </c>
      <c r="M48" s="4">
        <v>2950</v>
      </c>
      <c r="N48" s="13">
        <f>SUM(D48:M48)</f>
        <v>13350</v>
      </c>
    </row>
    <row r="49" spans="1:14" s="3" customFormat="1" ht="12.75">
      <c r="A49" s="24" t="s">
        <v>28</v>
      </c>
      <c r="B49" s="4"/>
      <c r="C49" s="19"/>
      <c r="D49" s="4"/>
      <c r="E49" s="4"/>
      <c r="F49" s="4"/>
      <c r="G49" s="4"/>
      <c r="H49" s="4">
        <v>34547.42</v>
      </c>
      <c r="I49" s="4">
        <v>10137.89</v>
      </c>
      <c r="J49" s="4">
        <v>0</v>
      </c>
      <c r="K49" s="4">
        <v>0</v>
      </c>
      <c r="L49" s="4">
        <v>33720.33</v>
      </c>
      <c r="M49" s="6">
        <v>23280.54</v>
      </c>
      <c r="N49" s="13">
        <f>SUM(D49:M49)</f>
        <v>101686.18</v>
      </c>
    </row>
    <row r="50" spans="1:14" s="3" customFormat="1" ht="12.75">
      <c r="A50" s="24" t="s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4120.84</v>
      </c>
      <c r="N50" s="13">
        <f>SUM(C50:M50)</f>
        <v>4120.84</v>
      </c>
    </row>
    <row r="51" spans="1:14" s="3" customFormat="1" ht="12.75">
      <c r="A51" s="24" t="s">
        <v>73</v>
      </c>
      <c r="B51" s="4"/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13"/>
    </row>
    <row r="52" spans="1:14" s="3" customFormat="1" ht="12.75">
      <c r="A52" s="24" t="s">
        <v>54</v>
      </c>
      <c r="B52" s="4"/>
      <c r="C52" s="4"/>
      <c r="D52" s="4"/>
      <c r="E52" s="4"/>
      <c r="F52" s="4"/>
      <c r="G52" s="4"/>
      <c r="H52" s="4">
        <v>494.73</v>
      </c>
      <c r="I52" s="4"/>
      <c r="J52" s="4"/>
      <c r="K52" s="4"/>
      <c r="L52" s="4"/>
      <c r="M52" s="4"/>
      <c r="N52" s="13">
        <f>SUM(C52:M52)</f>
        <v>494.73</v>
      </c>
    </row>
    <row r="53" spans="1:14" s="3" customFormat="1" ht="12.75">
      <c r="A53" s="24" t="s">
        <v>48</v>
      </c>
      <c r="B53" s="4"/>
      <c r="C53" s="19"/>
      <c r="D53" s="4"/>
      <c r="E53" s="4"/>
      <c r="F53" s="4"/>
      <c r="G53" s="4"/>
      <c r="H53" s="4"/>
      <c r="I53" s="4"/>
      <c r="J53" s="4"/>
      <c r="K53" s="4"/>
      <c r="L53" s="4"/>
      <c r="M53" s="4">
        <v>26250</v>
      </c>
      <c r="N53" s="13">
        <f>SUM(D53:M53)</f>
        <v>26250</v>
      </c>
    </row>
    <row r="54" spans="1:14" s="3" customFormat="1" ht="12.75">
      <c r="A54" s="24" t="s">
        <v>29</v>
      </c>
      <c r="B54" s="4"/>
      <c r="C54" s="4"/>
      <c r="D54" s="4"/>
      <c r="E54" s="4"/>
      <c r="F54" s="4"/>
      <c r="G54" s="4"/>
      <c r="H54" s="4"/>
      <c r="I54" s="23">
        <v>6000</v>
      </c>
      <c r="J54" s="4"/>
      <c r="K54" s="4"/>
      <c r="L54" s="4">
        <v>3000</v>
      </c>
      <c r="M54" s="4"/>
      <c r="N54" s="13">
        <f aca="true" t="shared" si="4" ref="N54:N60">SUM(C54:M54)</f>
        <v>9000</v>
      </c>
    </row>
    <row r="55" spans="1:14" s="3" customFormat="1" ht="12.75">
      <c r="A55" s="24" t="s">
        <v>56</v>
      </c>
      <c r="B55" s="4"/>
      <c r="C55" s="4"/>
      <c r="D55" s="4"/>
      <c r="E55" s="4"/>
      <c r="F55" s="4"/>
      <c r="G55" s="4"/>
      <c r="H55" s="4"/>
      <c r="I55" s="23">
        <v>3708</v>
      </c>
      <c r="J55" s="4"/>
      <c r="K55" s="4"/>
      <c r="L55" s="4"/>
      <c r="M55" s="4"/>
      <c r="N55" s="13">
        <f t="shared" si="4"/>
        <v>3708</v>
      </c>
    </row>
    <row r="56" spans="1:14" s="3" customFormat="1" ht="12.75">
      <c r="A56" s="24" t="s">
        <v>46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>
        <v>26325</v>
      </c>
      <c r="N56" s="13">
        <f t="shared" si="4"/>
        <v>26325</v>
      </c>
    </row>
    <row r="57" spans="1:14" s="3" customFormat="1" ht="12.75">
      <c r="A57" s="24" t="s">
        <v>42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>
        <v>10000</v>
      </c>
      <c r="N57" s="13">
        <f t="shared" si="4"/>
        <v>10000</v>
      </c>
    </row>
    <row r="58" spans="1:14" s="3" customFormat="1" ht="12.75">
      <c r="A58" s="25" t="s">
        <v>27</v>
      </c>
      <c r="B58" s="2"/>
      <c r="C58" s="2"/>
      <c r="D58" s="2"/>
      <c r="E58" s="2"/>
      <c r="F58" s="2"/>
      <c r="G58" s="2"/>
      <c r="H58" s="2">
        <v>0</v>
      </c>
      <c r="I58" s="2">
        <v>18095.39</v>
      </c>
      <c r="J58" s="2">
        <v>0</v>
      </c>
      <c r="K58" s="2">
        <v>0</v>
      </c>
      <c r="L58" s="2">
        <v>2005.29</v>
      </c>
      <c r="M58" s="5">
        <v>0</v>
      </c>
      <c r="N58" s="13">
        <f t="shared" si="4"/>
        <v>20100.68</v>
      </c>
    </row>
    <row r="59" spans="1:14" s="3" customFormat="1" ht="12.75">
      <c r="A59" s="19" t="s">
        <v>40</v>
      </c>
      <c r="B59" s="4"/>
      <c r="C59" s="23"/>
      <c r="D59" s="4"/>
      <c r="E59" s="4"/>
      <c r="F59" s="4"/>
      <c r="G59" s="4"/>
      <c r="H59" s="4"/>
      <c r="I59" s="4"/>
      <c r="J59" s="4"/>
      <c r="K59" s="4"/>
      <c r="L59" s="19"/>
      <c r="M59" s="4">
        <v>12500</v>
      </c>
      <c r="N59" s="13">
        <f t="shared" si="4"/>
        <v>12500</v>
      </c>
    </row>
    <row r="60" spans="1:14" s="3" customFormat="1" ht="12.75">
      <c r="A60" s="26" t="s">
        <v>30</v>
      </c>
      <c r="B60" s="4"/>
      <c r="C60" s="4"/>
      <c r="D60" s="4"/>
      <c r="E60" s="4"/>
      <c r="F60" s="4"/>
      <c r="G60" s="4"/>
      <c r="H60" s="4">
        <v>11046.28</v>
      </c>
      <c r="I60" s="4">
        <v>21945.93</v>
      </c>
      <c r="J60" s="4">
        <v>21945.93</v>
      </c>
      <c r="K60" s="4">
        <v>0</v>
      </c>
      <c r="L60" s="4">
        <v>21366.11</v>
      </c>
      <c r="M60" s="4">
        <v>13267.07</v>
      </c>
      <c r="N60" s="13">
        <f t="shared" si="4"/>
        <v>89571.32</v>
      </c>
    </row>
    <row r="61" spans="1:14" s="3" customFormat="1" ht="12.75">
      <c r="A61" s="13" t="s">
        <v>32</v>
      </c>
      <c r="B61" s="13"/>
      <c r="C61" s="13"/>
      <c r="D61" s="13"/>
      <c r="E61" s="13"/>
      <c r="F61" s="13"/>
      <c r="G61" s="13"/>
      <c r="H61" s="13">
        <f>SUM(H48:H60)</f>
        <v>46088.43</v>
      </c>
      <c r="I61" s="13">
        <f>SUM(I48:I60)</f>
        <v>59887.21</v>
      </c>
      <c r="J61" s="13">
        <f>SUM(J48:K60)</f>
        <v>21945.93</v>
      </c>
      <c r="K61" s="13">
        <f>SUM(K48:K60)</f>
        <v>0</v>
      </c>
      <c r="L61" s="13">
        <f>SUM(L48:L60)</f>
        <v>70491.73000000001</v>
      </c>
      <c r="M61" s="13">
        <f>SUM(M48:M60)</f>
        <v>118693.45000000001</v>
      </c>
      <c r="N61" s="13">
        <f>SUM(N48:N60)</f>
        <v>317106.75</v>
      </c>
    </row>
    <row r="62" spans="1:14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21.75" customHeight="1">
      <c r="A63" s="103" t="s">
        <v>63</v>
      </c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s="3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3" customFormat="1" ht="12.75">
      <c r="A65" s="24" t="s">
        <v>65</v>
      </c>
      <c r="B65" s="4"/>
      <c r="C65" s="19"/>
      <c r="D65" s="4"/>
      <c r="E65" s="4"/>
      <c r="F65" s="4"/>
      <c r="G65" s="4"/>
      <c r="H65" s="23">
        <v>2940</v>
      </c>
      <c r="I65" s="23">
        <v>11299.54</v>
      </c>
      <c r="J65" s="4">
        <v>3600</v>
      </c>
      <c r="K65" s="4">
        <v>1438.12</v>
      </c>
      <c r="L65" s="4"/>
      <c r="M65" s="4">
        <v>3142.5</v>
      </c>
      <c r="N65" s="13">
        <f>SUM(B65:M65)</f>
        <v>22420.16</v>
      </c>
    </row>
    <row r="66" spans="1:14" s="3" customFormat="1" ht="12.75">
      <c r="A66" s="24" t="s">
        <v>55</v>
      </c>
      <c r="B66" s="4"/>
      <c r="C66" s="19"/>
      <c r="D66" s="4"/>
      <c r="E66" s="4"/>
      <c r="F66" s="4"/>
      <c r="G66" s="4">
        <v>1308.75</v>
      </c>
      <c r="H66" s="4"/>
      <c r="I66" s="23"/>
      <c r="J66" s="4"/>
      <c r="K66" s="4"/>
      <c r="L66" s="4"/>
      <c r="M66" s="4"/>
      <c r="N66" s="13">
        <f aca="true" t="shared" si="5" ref="N66:N72">SUM(D66:M66)</f>
        <v>1308.75</v>
      </c>
    </row>
    <row r="67" spans="1:14" s="3" customFormat="1" ht="12.75">
      <c r="A67" s="24" t="s">
        <v>71</v>
      </c>
      <c r="B67" s="4"/>
      <c r="C67" s="19"/>
      <c r="D67" s="4"/>
      <c r="E67" s="4"/>
      <c r="F67" s="4"/>
      <c r="G67" s="4"/>
      <c r="H67" s="4"/>
      <c r="I67" s="4"/>
      <c r="J67" s="4"/>
      <c r="K67" s="4"/>
      <c r="L67" s="23">
        <v>2662.5</v>
      </c>
      <c r="M67" s="4"/>
      <c r="N67" s="13">
        <f t="shared" si="5"/>
        <v>2662.5</v>
      </c>
    </row>
    <row r="68" spans="1:14" s="3" customFormat="1" ht="12.75">
      <c r="A68" s="24" t="s">
        <v>43</v>
      </c>
      <c r="B68" s="4">
        <v>8937.12</v>
      </c>
      <c r="C68" s="19">
        <v>11445.91</v>
      </c>
      <c r="D68" s="4">
        <v>16764.44</v>
      </c>
      <c r="E68" s="4">
        <v>11175</v>
      </c>
      <c r="F68" s="4">
        <v>11704.93</v>
      </c>
      <c r="G68" s="4">
        <v>7707.38</v>
      </c>
      <c r="H68" s="23">
        <v>8937.12</v>
      </c>
      <c r="I68" s="23">
        <v>24106.58</v>
      </c>
      <c r="J68" s="4">
        <v>9500.35</v>
      </c>
      <c r="K68" s="4">
        <v>5330</v>
      </c>
      <c r="L68" s="4"/>
      <c r="M68" s="4"/>
      <c r="N68" s="13">
        <f>SUM(B68:M68)</f>
        <v>115608.83</v>
      </c>
    </row>
    <row r="69" spans="1:14" s="3" customFormat="1" ht="12.75">
      <c r="A69" s="24" t="s">
        <v>64</v>
      </c>
      <c r="B69" s="4"/>
      <c r="C69" s="19"/>
      <c r="D69" s="4"/>
      <c r="E69" s="4"/>
      <c r="F69" s="4"/>
      <c r="G69" s="4"/>
      <c r="H69" s="4"/>
      <c r="I69" s="4"/>
      <c r="J69" s="4">
        <v>12793.45</v>
      </c>
      <c r="K69" s="4">
        <v>41328.7</v>
      </c>
      <c r="L69" s="4">
        <v>9652.6</v>
      </c>
      <c r="M69" s="4">
        <v>2619.13</v>
      </c>
      <c r="N69" s="13">
        <f>SUM(B69:M69)</f>
        <v>66393.87999999999</v>
      </c>
    </row>
    <row r="70" spans="1:14" s="3" customFormat="1" ht="12.75">
      <c r="A70" s="24" t="s">
        <v>105</v>
      </c>
      <c r="B70" s="4"/>
      <c r="C70" s="19"/>
      <c r="D70" s="4"/>
      <c r="E70" s="4"/>
      <c r="F70" s="4"/>
      <c r="G70" s="4"/>
      <c r="H70" s="4"/>
      <c r="I70" s="4"/>
      <c r="J70" s="4"/>
      <c r="K70" s="4"/>
      <c r="L70" s="4"/>
      <c r="M70" s="4">
        <v>80927.12</v>
      </c>
      <c r="N70" s="13">
        <f>SUM(M70)</f>
        <v>80927.12</v>
      </c>
    </row>
    <row r="71" spans="1:14" s="3" customFormat="1" ht="12.75">
      <c r="A71" s="24" t="s">
        <v>66</v>
      </c>
      <c r="B71" s="4">
        <v>1800</v>
      </c>
      <c r="C71" s="4">
        <v>1050</v>
      </c>
      <c r="D71" s="4">
        <v>8316</v>
      </c>
      <c r="E71" s="4">
        <v>12781.58</v>
      </c>
      <c r="F71" s="4">
        <v>4950</v>
      </c>
      <c r="G71" s="4"/>
      <c r="H71" s="23">
        <v>5834.25</v>
      </c>
      <c r="I71" s="23"/>
      <c r="J71" s="4"/>
      <c r="K71" s="4">
        <v>7367.25</v>
      </c>
      <c r="L71" s="23" t="s">
        <v>104</v>
      </c>
      <c r="M71" s="4">
        <v>1597.92</v>
      </c>
      <c r="N71" s="13">
        <f>SUM(B71:M71)</f>
        <v>43697</v>
      </c>
    </row>
    <row r="72" spans="1:14" s="3" customFormat="1" ht="12.75">
      <c r="A72" s="19" t="s">
        <v>37</v>
      </c>
      <c r="B72" s="5"/>
      <c r="C72" s="19"/>
      <c r="D72" s="5"/>
      <c r="E72" s="5"/>
      <c r="F72" s="5"/>
      <c r="G72" s="5"/>
      <c r="H72" s="5"/>
      <c r="I72" s="5"/>
      <c r="J72" s="19">
        <v>20238.09</v>
      </c>
      <c r="K72" s="5"/>
      <c r="L72" s="20">
        <v>12500</v>
      </c>
      <c r="M72" s="2">
        <v>12500</v>
      </c>
      <c r="N72" s="13">
        <f t="shared" si="5"/>
        <v>45238.09</v>
      </c>
    </row>
    <row r="73" spans="1:14" s="3" customFormat="1" ht="12.75">
      <c r="A73" s="19"/>
      <c r="B73" s="6"/>
      <c r="C73" s="6"/>
      <c r="D73" s="6"/>
      <c r="E73" s="6"/>
      <c r="F73" s="6"/>
      <c r="G73" s="6"/>
      <c r="H73" s="6"/>
      <c r="I73" s="6"/>
      <c r="J73" s="19"/>
      <c r="K73" s="6"/>
      <c r="L73" s="19"/>
      <c r="M73" s="4">
        <v>0</v>
      </c>
      <c r="N73" s="13">
        <f>SUM(C73:M73)</f>
        <v>0</v>
      </c>
    </row>
    <row r="74" spans="1:14" s="3" customFormat="1" ht="12.75">
      <c r="A74" s="19"/>
      <c r="B74" s="5"/>
      <c r="C74" s="5"/>
      <c r="D74" s="5"/>
      <c r="E74" s="5"/>
      <c r="F74" s="5"/>
      <c r="G74" s="5"/>
      <c r="H74" s="5"/>
      <c r="I74" s="5"/>
      <c r="J74" s="19"/>
      <c r="K74" s="5"/>
      <c r="L74" s="19"/>
      <c r="M74" s="2">
        <v>0</v>
      </c>
      <c r="N74" s="13">
        <f>SUM(C74:M74)</f>
        <v>0</v>
      </c>
    </row>
    <row r="75" spans="1:14" s="3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3.5" thickBot="1">
      <c r="A76" s="59">
        <f>SUM(B65:B74)</f>
        <v>10737.12</v>
      </c>
      <c r="B76" s="59">
        <f>SUM(C73:C74)</f>
        <v>0</v>
      </c>
      <c r="C76" s="59">
        <f aca="true" t="shared" si="6" ref="C76:H76">SUM(D65:D74)</f>
        <v>25080.44</v>
      </c>
      <c r="D76" s="59">
        <f t="shared" si="6"/>
        <v>23956.58</v>
      </c>
      <c r="E76" s="59">
        <f t="shared" si="6"/>
        <v>16654.93</v>
      </c>
      <c r="F76" s="59">
        <f t="shared" si="6"/>
        <v>9016.130000000001</v>
      </c>
      <c r="G76" s="59">
        <f t="shared" si="6"/>
        <v>17711.370000000003</v>
      </c>
      <c r="H76" s="59">
        <f t="shared" si="6"/>
        <v>35406.12</v>
      </c>
      <c r="I76" s="62"/>
      <c r="J76" s="59">
        <f>SUM(K65:K74)</f>
        <v>55464.07</v>
      </c>
      <c r="K76" s="59" t="e">
        <f>SUM(#REF!)</f>
        <v>#REF!</v>
      </c>
      <c r="L76" s="59">
        <f>SUM(L23:L32)</f>
        <v>37264.72000000001</v>
      </c>
      <c r="M76" s="59" t="e">
        <f>SUM(B76:L76)</f>
        <v>#REF!</v>
      </c>
      <c r="N76" s="75">
        <f>SUM(N65:N75)</f>
        <v>378256.32999999996</v>
      </c>
    </row>
    <row r="77" spans="1:14" ht="13.5" thickBot="1">
      <c r="A77" s="70">
        <v>2004</v>
      </c>
      <c r="B77" s="64" t="s">
        <v>11</v>
      </c>
      <c r="C77" s="65" t="s">
        <v>10</v>
      </c>
      <c r="D77" s="66" t="s">
        <v>9</v>
      </c>
      <c r="E77" s="65" t="s">
        <v>8</v>
      </c>
      <c r="F77" s="66" t="s">
        <v>7</v>
      </c>
      <c r="G77" s="65" t="s">
        <v>6</v>
      </c>
      <c r="H77" s="66" t="s">
        <v>5</v>
      </c>
      <c r="I77" s="65" t="s">
        <v>4</v>
      </c>
      <c r="J77" s="66" t="s">
        <v>3</v>
      </c>
      <c r="K77" s="65" t="s">
        <v>2</v>
      </c>
      <c r="L77" s="67" t="s">
        <v>15</v>
      </c>
      <c r="M77" s="65" t="s">
        <v>0</v>
      </c>
      <c r="N77" s="68"/>
    </row>
    <row r="86" spans="10:14" ht="12.75">
      <c r="J86">
        <v>3481.88</v>
      </c>
      <c r="K86" s="74">
        <v>4025.55</v>
      </c>
      <c r="L86" s="74">
        <v>3003.42</v>
      </c>
      <c r="M86" s="74">
        <v>2006.25</v>
      </c>
      <c r="N86">
        <f>SUM(C86:M86)</f>
        <v>12517.1</v>
      </c>
    </row>
    <row r="88" spans="12:14" ht="12.75">
      <c r="L88" s="74"/>
      <c r="N88">
        <f>SUM(B88:M88)</f>
        <v>0</v>
      </c>
    </row>
    <row r="89" ht="12.75">
      <c r="N89" t="s">
        <v>33</v>
      </c>
    </row>
    <row r="94" ht="12.75">
      <c r="N94">
        <f>SUM(F94:M94)</f>
        <v>0</v>
      </c>
    </row>
  </sheetData>
  <sheetProtection/>
  <mergeCells count="8">
    <mergeCell ref="A1:N1"/>
    <mergeCell ref="A4:N4"/>
    <mergeCell ref="A46:N46"/>
    <mergeCell ref="A63:N63"/>
    <mergeCell ref="A7:N7"/>
    <mergeCell ref="A8:N8"/>
    <mergeCell ref="A22:N22"/>
    <mergeCell ref="A37:N37"/>
  </mergeCells>
  <printOptions horizontalCentered="1" verticalCentered="1"/>
  <pageMargins left="0.5" right="0.5" top="0.5" bottom="0.5" header="0.5" footer="0.5"/>
  <pageSetup fitToHeight="2" horizontalDpi="200" verticalDpi="200" orientation="landscape" scale="43" r:id="rId4"/>
  <headerFooter alignWithMargins="0">
    <oddHeader xml:space="preserve">&amp;CFinal Review IRR Receipts </oddHeader>
  </headerFooter>
  <ignoredErrors>
    <ignoredError sqref="M13 M12:N12 C14:K14 J13:K13 C12:K12 N9 K5 D13:G1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A83" sqref="A83:N83"/>
    </sheetView>
  </sheetViews>
  <sheetFormatPr defaultColWidth="9.140625" defaultRowHeight="12.75"/>
  <cols>
    <col min="1" max="1" width="28.57421875" style="0" customWidth="1"/>
    <col min="2" max="3" width="13.421875" style="0" customWidth="1"/>
    <col min="4" max="6" width="13.57421875" style="0" customWidth="1"/>
    <col min="7" max="7" width="13.421875" style="0" customWidth="1"/>
    <col min="8" max="11" width="13.57421875" style="0" customWidth="1"/>
    <col min="12" max="12" width="16.28125" style="0" customWidth="1"/>
    <col min="13" max="13" width="18.421875" style="0" customWidth="1"/>
    <col min="14" max="14" width="14.28125" style="0" customWidth="1"/>
  </cols>
  <sheetData>
    <row r="1" spans="1:14" ht="31.5" customHeight="1">
      <c r="A1" s="109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14.2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57"/>
      <c r="B3" s="56" t="s">
        <v>11</v>
      </c>
      <c r="C3" s="17" t="s">
        <v>10</v>
      </c>
      <c r="D3" s="16" t="s">
        <v>9</v>
      </c>
      <c r="E3" s="17" t="s">
        <v>8</v>
      </c>
      <c r="F3" s="16" t="s">
        <v>7</v>
      </c>
      <c r="G3" s="17" t="s">
        <v>6</v>
      </c>
      <c r="H3" s="16" t="s">
        <v>5</v>
      </c>
      <c r="I3" s="17" t="s">
        <v>4</v>
      </c>
      <c r="J3" s="16" t="s">
        <v>3</v>
      </c>
      <c r="K3" s="17" t="s">
        <v>2</v>
      </c>
      <c r="L3" s="16" t="s">
        <v>1</v>
      </c>
      <c r="M3" s="17" t="s">
        <v>0</v>
      </c>
      <c r="N3" s="16" t="s">
        <v>12</v>
      </c>
    </row>
    <row r="4" spans="1:14" ht="19.5">
      <c r="A4" s="96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12"/>
    </row>
    <row r="5" spans="1:14" s="3" customFormat="1" ht="12.75">
      <c r="A5" s="7" t="s">
        <v>17</v>
      </c>
      <c r="B5" s="2">
        <v>102170.15</v>
      </c>
      <c r="C5" s="2">
        <v>229938.1</v>
      </c>
      <c r="D5" s="2">
        <v>309500.58</v>
      </c>
      <c r="E5" s="2">
        <v>411933</v>
      </c>
      <c r="F5" s="2">
        <v>441319.37</v>
      </c>
      <c r="G5" s="2">
        <v>732061.11</v>
      </c>
      <c r="H5" s="2">
        <v>153273.19</v>
      </c>
      <c r="I5" s="2">
        <v>950806.73</v>
      </c>
      <c r="J5" s="2">
        <v>381489.67</v>
      </c>
      <c r="K5" s="2">
        <f>J5</f>
        <v>381489.67</v>
      </c>
      <c r="L5" s="2"/>
      <c r="M5" s="2"/>
      <c r="N5" s="13">
        <f>SUM(C5:M5)</f>
        <v>3991811.42</v>
      </c>
    </row>
    <row r="6" spans="1:14" s="3" customFormat="1" ht="12.7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3">
        <f>SUM(C6:M6)</f>
        <v>0</v>
      </c>
    </row>
    <row r="7" spans="1:14" ht="19.5">
      <c r="A7" s="113" t="s">
        <v>14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ht="21.75" customHeight="1">
      <c r="A8" s="117" t="s">
        <v>18</v>
      </c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4" s="3" customFormat="1" ht="12.75">
      <c r="A9" s="7" t="s">
        <v>19</v>
      </c>
      <c r="B9" s="7">
        <v>5500</v>
      </c>
      <c r="C9" s="37">
        <v>5500</v>
      </c>
      <c r="D9" s="2">
        <v>5500</v>
      </c>
      <c r="E9" s="2">
        <v>5500</v>
      </c>
      <c r="F9" s="2">
        <v>5500</v>
      </c>
      <c r="G9" s="2">
        <v>5500</v>
      </c>
      <c r="H9" s="2">
        <v>5500</v>
      </c>
      <c r="I9" s="2">
        <v>5500</v>
      </c>
      <c r="J9" s="2">
        <v>5500</v>
      </c>
      <c r="K9" s="2"/>
      <c r="L9" s="2"/>
      <c r="M9" s="2"/>
      <c r="N9" s="14">
        <f>SUM(B9:M9)</f>
        <v>49500</v>
      </c>
    </row>
    <row r="10" spans="1:14" s="3" customFormat="1" ht="12.75">
      <c r="A10" s="7" t="s">
        <v>69</v>
      </c>
      <c r="B10" s="46">
        <v>6949.21</v>
      </c>
      <c r="C10" s="47">
        <v>6130.07</v>
      </c>
      <c r="D10" s="50">
        <v>17909.31</v>
      </c>
      <c r="E10" s="50">
        <v>3167.25</v>
      </c>
      <c r="F10" s="50">
        <v>4584.22</v>
      </c>
      <c r="G10" s="50">
        <v>10538.44</v>
      </c>
      <c r="H10" s="2">
        <v>1018.34</v>
      </c>
      <c r="I10" s="2">
        <v>2913.76</v>
      </c>
      <c r="J10" s="2">
        <v>4129.95</v>
      </c>
      <c r="K10" s="2"/>
      <c r="L10" s="2"/>
      <c r="M10" s="2"/>
      <c r="N10" s="14">
        <f aca="true" t="shared" si="0" ref="N10:N29">SUM(B10:M10)</f>
        <v>57340.549999999996</v>
      </c>
    </row>
    <row r="11" spans="1:14" s="3" customFormat="1" ht="12.75">
      <c r="A11" s="7" t="s">
        <v>84</v>
      </c>
      <c r="B11" s="46"/>
      <c r="C11" s="47"/>
      <c r="D11" s="50"/>
      <c r="E11" s="2">
        <v>54648.01</v>
      </c>
      <c r="F11" s="2">
        <v>103442.64</v>
      </c>
      <c r="G11" s="2">
        <v>151890</v>
      </c>
      <c r="H11" s="2">
        <v>14873.97</v>
      </c>
      <c r="I11" s="2">
        <v>216138.77</v>
      </c>
      <c r="J11" s="2">
        <v>175856.43</v>
      </c>
      <c r="K11" s="2"/>
      <c r="L11" s="2"/>
      <c r="M11" s="2"/>
      <c r="N11" s="14">
        <f t="shared" si="0"/>
        <v>716849.8200000001</v>
      </c>
    </row>
    <row r="12" spans="1:14" s="3" customFormat="1" ht="12.75">
      <c r="A12" s="25" t="s">
        <v>87</v>
      </c>
      <c r="B12" s="19"/>
      <c r="C12" s="47">
        <v>1386</v>
      </c>
      <c r="D12" s="2"/>
      <c r="E12" s="50">
        <v>2263</v>
      </c>
      <c r="F12" s="2"/>
      <c r="G12" s="2"/>
      <c r="H12" s="50">
        <v>1279.44</v>
      </c>
      <c r="I12" s="2"/>
      <c r="J12" s="2"/>
      <c r="K12" s="2"/>
      <c r="L12" s="2"/>
      <c r="M12" s="2"/>
      <c r="N12" s="14">
        <f t="shared" si="0"/>
        <v>4928.4400000000005</v>
      </c>
    </row>
    <row r="13" spans="1:14" s="3" customFormat="1" ht="12.75">
      <c r="A13" s="25" t="s">
        <v>89</v>
      </c>
      <c r="B13" s="19"/>
      <c r="C13" s="47"/>
      <c r="D13" s="2"/>
      <c r="E13" s="50"/>
      <c r="F13" s="2">
        <v>12706</v>
      </c>
      <c r="G13" s="19"/>
      <c r="H13" s="2"/>
      <c r="I13" s="2"/>
      <c r="J13" s="2"/>
      <c r="K13" s="2"/>
      <c r="L13" s="2"/>
      <c r="M13" s="2"/>
      <c r="N13" s="14"/>
    </row>
    <row r="14" spans="1:14" s="3" customFormat="1" ht="12.75">
      <c r="A14" s="25" t="s">
        <v>99</v>
      </c>
      <c r="B14" s="19"/>
      <c r="C14" s="47"/>
      <c r="D14" s="2"/>
      <c r="E14" s="50"/>
      <c r="F14" s="2"/>
      <c r="G14" s="19"/>
      <c r="H14" s="2">
        <v>1734.47</v>
      </c>
      <c r="I14" s="2"/>
      <c r="J14" s="2"/>
      <c r="K14" s="2"/>
      <c r="L14" s="2"/>
      <c r="M14" s="2"/>
      <c r="N14" s="14"/>
    </row>
    <row r="15" spans="1:14" s="3" customFormat="1" ht="12.75">
      <c r="A15" s="25" t="s">
        <v>82</v>
      </c>
      <c r="B15" s="19"/>
      <c r="C15" s="47"/>
      <c r="D15" s="2"/>
      <c r="E15" s="2">
        <v>10000</v>
      </c>
      <c r="F15" s="2"/>
      <c r="G15" s="2"/>
      <c r="H15" s="2"/>
      <c r="I15" s="2"/>
      <c r="J15" s="2"/>
      <c r="K15" s="2"/>
      <c r="L15" s="2"/>
      <c r="M15" s="2"/>
      <c r="N15" s="14">
        <f t="shared" si="0"/>
        <v>10000</v>
      </c>
    </row>
    <row r="16" spans="1:14" s="3" customFormat="1" ht="12.75">
      <c r="A16" s="25" t="s">
        <v>81</v>
      </c>
      <c r="B16" s="19"/>
      <c r="C16" s="47"/>
      <c r="D16" s="2"/>
      <c r="E16" s="2">
        <v>495</v>
      </c>
      <c r="F16" s="2"/>
      <c r="G16" s="2">
        <v>479</v>
      </c>
      <c r="H16" s="2"/>
      <c r="I16" s="2"/>
      <c r="J16" s="2"/>
      <c r="K16" s="2"/>
      <c r="L16" s="2"/>
      <c r="M16" s="2"/>
      <c r="N16" s="14">
        <f t="shared" si="0"/>
        <v>974</v>
      </c>
    </row>
    <row r="17" spans="1:14" s="3" customFormat="1" ht="12.75">
      <c r="A17" s="7" t="s">
        <v>91</v>
      </c>
      <c r="B17" s="55"/>
      <c r="C17" s="47"/>
      <c r="D17" s="2"/>
      <c r="E17" s="2"/>
      <c r="G17" s="2">
        <v>3177</v>
      </c>
      <c r="H17" s="2"/>
      <c r="I17" s="2"/>
      <c r="J17" s="2"/>
      <c r="K17" s="2"/>
      <c r="L17" s="2"/>
      <c r="M17" s="2"/>
      <c r="N17" s="14"/>
    </row>
    <row r="18" spans="1:14" s="3" customFormat="1" ht="12.75">
      <c r="A18" s="8" t="s">
        <v>101</v>
      </c>
      <c r="B18" s="54">
        <v>2701.91</v>
      </c>
      <c r="C18" s="4"/>
      <c r="D18" s="32">
        <v>1902.1</v>
      </c>
      <c r="E18" s="4"/>
      <c r="F18" s="32">
        <v>32.37</v>
      </c>
      <c r="G18" s="32">
        <v>9885</v>
      </c>
      <c r="H18" s="4"/>
      <c r="I18" s="4"/>
      <c r="J18" s="4"/>
      <c r="K18" s="4"/>
      <c r="L18" s="4"/>
      <c r="M18" s="4"/>
      <c r="N18" s="14">
        <f t="shared" si="0"/>
        <v>14521.380000000001</v>
      </c>
    </row>
    <row r="19" spans="1:14" s="3" customFormat="1" ht="12.75">
      <c r="A19" s="8" t="s">
        <v>92</v>
      </c>
      <c r="B19" s="54"/>
      <c r="C19" s="4"/>
      <c r="D19" s="32"/>
      <c r="E19" s="4"/>
      <c r="F19" s="32"/>
      <c r="G19" s="4">
        <v>2296</v>
      </c>
      <c r="H19" s="4"/>
      <c r="I19" s="4"/>
      <c r="J19" s="4"/>
      <c r="K19" s="4"/>
      <c r="L19" s="4"/>
      <c r="M19" s="4"/>
      <c r="N19" s="14"/>
    </row>
    <row r="20" spans="1:14" s="3" customFormat="1" ht="12.75">
      <c r="A20" s="7" t="s">
        <v>35</v>
      </c>
      <c r="B20" s="7">
        <v>68078.19</v>
      </c>
      <c r="C20" s="2">
        <v>4072.12</v>
      </c>
      <c r="D20" s="2">
        <v>3315.75</v>
      </c>
      <c r="E20" s="2">
        <v>4519.86</v>
      </c>
      <c r="F20" s="2">
        <v>5296</v>
      </c>
      <c r="G20" s="2">
        <v>16968.16</v>
      </c>
      <c r="H20" s="2"/>
      <c r="I20" s="2"/>
      <c r="J20" s="2"/>
      <c r="K20" s="2"/>
      <c r="L20" s="2"/>
      <c r="M20" s="2"/>
      <c r="N20" s="14">
        <f t="shared" si="0"/>
        <v>102250.08</v>
      </c>
    </row>
    <row r="21" spans="1:14" s="3" customFormat="1" ht="12.75">
      <c r="A21" s="8" t="s">
        <v>41</v>
      </c>
      <c r="B21" s="8"/>
      <c r="C21" s="4"/>
      <c r="D21" s="4">
        <v>22000</v>
      </c>
      <c r="E21" s="4"/>
      <c r="F21" s="4"/>
      <c r="G21" s="4">
        <v>4120</v>
      </c>
      <c r="H21" s="4"/>
      <c r="I21" s="4"/>
      <c r="J21" s="4"/>
      <c r="K21" s="4"/>
      <c r="L21" s="4"/>
      <c r="M21" s="4"/>
      <c r="N21" s="14">
        <f t="shared" si="0"/>
        <v>26120</v>
      </c>
    </row>
    <row r="22" spans="1:14" s="3" customFormat="1" ht="12.75">
      <c r="A22" s="7" t="s">
        <v>45</v>
      </c>
      <c r="B22" s="7"/>
      <c r="C22" s="2"/>
      <c r="D22" s="50">
        <v>8230</v>
      </c>
      <c r="E22" s="2"/>
      <c r="F22" s="2"/>
      <c r="G22" s="2"/>
      <c r="H22" s="2"/>
      <c r="I22" s="2"/>
      <c r="J22" s="2"/>
      <c r="K22" s="2"/>
      <c r="L22" s="2"/>
      <c r="M22" s="2"/>
      <c r="N22" s="14">
        <f t="shared" si="0"/>
        <v>8230</v>
      </c>
    </row>
    <row r="23" spans="1:14" s="3" customFormat="1" ht="12.75">
      <c r="A23" s="8" t="s">
        <v>51</v>
      </c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>
        <f t="shared" si="0"/>
        <v>0</v>
      </c>
    </row>
    <row r="24" spans="1:14" s="3" customFormat="1" ht="12.75">
      <c r="A24" s="8" t="s">
        <v>93</v>
      </c>
      <c r="B24" s="22"/>
      <c r="C24" s="4"/>
      <c r="D24" s="4"/>
      <c r="E24" s="4"/>
      <c r="F24" s="4"/>
      <c r="G24" s="32">
        <v>20000</v>
      </c>
      <c r="H24" s="4"/>
      <c r="I24" s="4"/>
      <c r="J24" s="4"/>
      <c r="K24" s="4"/>
      <c r="L24" s="4"/>
      <c r="M24" s="4"/>
      <c r="N24" s="14"/>
    </row>
    <row r="25" spans="1:14" s="3" customFormat="1" ht="12.75">
      <c r="A25" s="7" t="s">
        <v>53</v>
      </c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4">
        <f t="shared" si="0"/>
        <v>0</v>
      </c>
    </row>
    <row r="26" spans="1:14" s="3" customFormat="1" ht="12.75">
      <c r="A26" s="7" t="s">
        <v>83</v>
      </c>
      <c r="B26" s="10"/>
      <c r="C26" s="2"/>
      <c r="D26" s="2"/>
      <c r="E26" s="2">
        <v>15000</v>
      </c>
      <c r="F26" s="2"/>
      <c r="G26" s="2"/>
      <c r="H26" s="2"/>
      <c r="I26" s="2"/>
      <c r="J26" s="2">
        <v>19366.39</v>
      </c>
      <c r="K26" s="2"/>
      <c r="L26" s="2"/>
      <c r="M26" s="2"/>
      <c r="N26" s="14">
        <f t="shared" si="0"/>
        <v>34366.39</v>
      </c>
    </row>
    <row r="27" spans="1:14" s="3" customFormat="1" ht="12.75">
      <c r="A27" s="7" t="s">
        <v>88</v>
      </c>
      <c r="B27" s="10"/>
      <c r="C27" s="2"/>
      <c r="D27" s="2"/>
      <c r="E27" s="2"/>
      <c r="F27" s="2">
        <v>695</v>
      </c>
      <c r="G27" s="2"/>
      <c r="H27" s="2"/>
      <c r="I27" s="2"/>
      <c r="J27" s="2"/>
      <c r="K27" s="2"/>
      <c r="L27" s="2"/>
      <c r="M27" s="2"/>
      <c r="N27" s="14"/>
    </row>
    <row r="28" spans="1:14" s="3" customFormat="1" ht="12.75">
      <c r="A28" s="7" t="s">
        <v>74</v>
      </c>
      <c r="B28" s="10"/>
      <c r="C28" s="4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14">
        <f t="shared" si="0"/>
        <v>75</v>
      </c>
    </row>
    <row r="29" spans="1:14" ht="12.75">
      <c r="A29" s="13" t="s">
        <v>13</v>
      </c>
      <c r="B29" s="13"/>
      <c r="C29" s="13">
        <f aca="true" t="shared" si="1" ref="C29:M29">SUM(C9:C28)</f>
        <v>17163.19</v>
      </c>
      <c r="D29" s="13">
        <f t="shared" si="1"/>
        <v>58857.16</v>
      </c>
      <c r="E29" s="13">
        <f t="shared" si="1"/>
        <v>95593.12000000001</v>
      </c>
      <c r="F29" s="13">
        <f t="shared" si="1"/>
        <v>132256.22999999998</v>
      </c>
      <c r="G29" s="13">
        <f t="shared" si="1"/>
        <v>224853.6</v>
      </c>
      <c r="H29" s="13">
        <f t="shared" si="1"/>
        <v>24406.219999999998</v>
      </c>
      <c r="I29" s="13">
        <f t="shared" si="1"/>
        <v>224552.53</v>
      </c>
      <c r="J29" s="13">
        <f t="shared" si="1"/>
        <v>204852.77000000002</v>
      </c>
      <c r="K29" s="13">
        <f t="shared" si="1"/>
        <v>0</v>
      </c>
      <c r="L29" s="13">
        <f t="shared" si="1"/>
        <v>0</v>
      </c>
      <c r="M29" s="13">
        <f t="shared" si="1"/>
        <v>0</v>
      </c>
      <c r="N29" s="14">
        <f t="shared" si="0"/>
        <v>982534.8200000001</v>
      </c>
    </row>
    <row r="30" spans="1:14" ht="21.75" customHeight="1">
      <c r="A30" s="117" t="s">
        <v>67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</row>
    <row r="31" spans="1:14" s="3" customFormat="1" ht="12.75">
      <c r="A31" s="13" t="s">
        <v>25</v>
      </c>
      <c r="B31" s="2">
        <v>0</v>
      </c>
      <c r="C31" s="51" t="s">
        <v>75</v>
      </c>
      <c r="D31" s="2"/>
      <c r="E31" s="2">
        <v>5034.03</v>
      </c>
      <c r="F31" s="50">
        <v>198.7</v>
      </c>
      <c r="G31" s="2">
        <v>0</v>
      </c>
      <c r="H31" s="2">
        <v>3357.87</v>
      </c>
      <c r="I31" s="2">
        <v>0</v>
      </c>
      <c r="J31" s="2">
        <v>4489.75</v>
      </c>
      <c r="K31" s="2">
        <v>0</v>
      </c>
      <c r="L31" s="2"/>
      <c r="M31" s="2">
        <v>0</v>
      </c>
      <c r="N31" s="14">
        <f aca="true" t="shared" si="2" ref="N31:N47">SUM(B31:M31)</f>
        <v>13080.349999999999</v>
      </c>
    </row>
    <row r="32" spans="1:14" s="3" customFormat="1" ht="12.75">
      <c r="A32" s="24" t="s">
        <v>38</v>
      </c>
      <c r="B32" s="2">
        <v>1358.52</v>
      </c>
      <c r="C32" s="4">
        <v>1018.1</v>
      </c>
      <c r="D32" s="2"/>
      <c r="E32" s="2">
        <v>709.84</v>
      </c>
      <c r="F32" s="2">
        <v>553.12</v>
      </c>
      <c r="G32" s="2">
        <v>1697.22</v>
      </c>
      <c r="H32" s="2">
        <v>0</v>
      </c>
      <c r="I32" s="2">
        <v>3142.32</v>
      </c>
      <c r="J32" s="2">
        <v>0</v>
      </c>
      <c r="K32" s="2">
        <v>0</v>
      </c>
      <c r="L32" s="2">
        <v>0</v>
      </c>
      <c r="M32" s="2">
        <v>0</v>
      </c>
      <c r="N32" s="14">
        <f t="shared" si="2"/>
        <v>8479.12</v>
      </c>
    </row>
    <row r="33" spans="1:14" s="3" customFormat="1" ht="12.75">
      <c r="A33" s="24" t="s">
        <v>86</v>
      </c>
      <c r="B33" s="2"/>
      <c r="C33" s="4"/>
      <c r="D33" s="2"/>
      <c r="E33" s="2">
        <v>707.49</v>
      </c>
      <c r="F33" s="2"/>
      <c r="G33" s="2"/>
      <c r="H33" s="2"/>
      <c r="I33" s="2"/>
      <c r="J33" s="2"/>
      <c r="K33" s="2"/>
      <c r="L33" s="2"/>
      <c r="M33" s="2"/>
      <c r="N33" s="14">
        <f t="shared" si="2"/>
        <v>707.49</v>
      </c>
    </row>
    <row r="34" spans="1:14" s="3" customFormat="1" ht="12.75">
      <c r="A34" s="24" t="s">
        <v>58</v>
      </c>
      <c r="B34" s="4">
        <v>1587.81</v>
      </c>
      <c r="C34" s="2">
        <v>1696.92</v>
      </c>
      <c r="D34" s="4">
        <v>1381.33</v>
      </c>
      <c r="E34" s="4"/>
      <c r="F34" s="4"/>
      <c r="G34" s="4"/>
      <c r="H34" s="4"/>
      <c r="I34" s="4"/>
      <c r="J34" s="4">
        <v>0</v>
      </c>
      <c r="K34" s="4">
        <v>0</v>
      </c>
      <c r="L34" s="4">
        <v>0</v>
      </c>
      <c r="M34" s="4">
        <v>0</v>
      </c>
      <c r="N34" s="14">
        <f t="shared" si="2"/>
        <v>4666.0599999999995</v>
      </c>
    </row>
    <row r="35" spans="1:14" s="3" customFormat="1" ht="12.75">
      <c r="A35" s="24" t="s">
        <v>95</v>
      </c>
      <c r="B35" s="4"/>
      <c r="C35" s="2"/>
      <c r="D35" s="4"/>
      <c r="E35" s="4"/>
      <c r="F35" s="4"/>
      <c r="G35" s="4">
        <v>234.92</v>
      </c>
      <c r="H35" s="4">
        <v>1061.68</v>
      </c>
      <c r="I35" s="4">
        <v>586.54</v>
      </c>
      <c r="J35" s="4">
        <v>1132</v>
      </c>
      <c r="K35" s="4"/>
      <c r="L35" s="4"/>
      <c r="M35" s="4"/>
      <c r="N35" s="14"/>
    </row>
    <row r="36" spans="1:14" s="3" customFormat="1" ht="12.75">
      <c r="A36" s="25" t="s">
        <v>61</v>
      </c>
      <c r="B36" s="2">
        <v>0</v>
      </c>
      <c r="C36" s="4">
        <v>0</v>
      </c>
      <c r="D36" s="2"/>
      <c r="E36" s="2"/>
      <c r="F36" s="2"/>
      <c r="G36" s="2"/>
      <c r="H36" s="2"/>
      <c r="I36" s="2"/>
      <c r="J36" s="2">
        <v>0</v>
      </c>
      <c r="K36" s="2">
        <v>0</v>
      </c>
      <c r="L36" s="2">
        <v>0</v>
      </c>
      <c r="M36" s="2">
        <v>0</v>
      </c>
      <c r="N36" s="14">
        <f t="shared" si="2"/>
        <v>0</v>
      </c>
    </row>
    <row r="37" spans="1:14" s="3" customFormat="1" ht="12.75">
      <c r="A37" s="25" t="s">
        <v>59</v>
      </c>
      <c r="B37" s="4">
        <v>0</v>
      </c>
      <c r="C37" s="2">
        <v>287.09</v>
      </c>
      <c r="D37" s="4"/>
      <c r="E37" s="4">
        <v>164.31</v>
      </c>
      <c r="F37" s="4">
        <v>95.82</v>
      </c>
      <c r="G37" s="4">
        <v>1925.55</v>
      </c>
      <c r="H37" s="4">
        <v>0</v>
      </c>
      <c r="I37" s="4">
        <v>0</v>
      </c>
      <c r="J37" s="4">
        <v>237.63</v>
      </c>
      <c r="K37" s="4">
        <v>0</v>
      </c>
      <c r="L37" s="4">
        <v>0</v>
      </c>
      <c r="M37" s="4">
        <v>0</v>
      </c>
      <c r="N37" s="14">
        <f t="shared" si="2"/>
        <v>2710.4</v>
      </c>
    </row>
    <row r="38" spans="1:14" s="3" customFormat="1" ht="12.75">
      <c r="A38" s="25" t="s">
        <v>60</v>
      </c>
      <c r="B38" s="15">
        <v>1248.33</v>
      </c>
      <c r="C38" s="15">
        <f>SUM(G31:G37)</f>
        <v>3857.69</v>
      </c>
      <c r="D38" s="15">
        <f>SUM(D31:D37)</f>
        <v>1381.33</v>
      </c>
      <c r="E38" s="15">
        <v>834.06</v>
      </c>
      <c r="F38" s="15">
        <v>252.82</v>
      </c>
      <c r="G38" s="19">
        <v>167.33</v>
      </c>
      <c r="H38" s="13" t="s">
        <v>100</v>
      </c>
      <c r="I38" s="15">
        <v>479.5</v>
      </c>
      <c r="J38" s="15">
        <v>326.6</v>
      </c>
      <c r="K38" s="13">
        <f>SUM(K31:K37)</f>
        <v>0</v>
      </c>
      <c r="L38" s="13">
        <f>SUM(L31:L37)</f>
        <v>0</v>
      </c>
      <c r="M38" s="13">
        <f>SUM(M31:M37)</f>
        <v>0</v>
      </c>
      <c r="N38" s="14">
        <f t="shared" si="2"/>
        <v>8547.66</v>
      </c>
    </row>
    <row r="39" spans="1:14" s="3" customFormat="1" ht="12.75">
      <c r="A39" s="25" t="s">
        <v>62</v>
      </c>
      <c r="B39" s="15">
        <v>387.56</v>
      </c>
      <c r="C39" s="4"/>
      <c r="D39" s="15">
        <v>134.48</v>
      </c>
      <c r="E39" s="15">
        <v>128.4</v>
      </c>
      <c r="F39" s="15"/>
      <c r="G39" s="19">
        <v>807</v>
      </c>
      <c r="H39" s="13"/>
      <c r="I39" s="13"/>
      <c r="J39" s="15">
        <v>336.9</v>
      </c>
      <c r="K39" s="13"/>
      <c r="L39" s="13"/>
      <c r="M39" s="13"/>
      <c r="N39" s="14">
        <f t="shared" si="2"/>
        <v>1794.3400000000001</v>
      </c>
    </row>
    <row r="40" spans="1:14" s="3" customFormat="1" ht="12.75">
      <c r="A40" s="24" t="s">
        <v>36</v>
      </c>
      <c r="B40" s="15"/>
      <c r="C40" s="4"/>
      <c r="D40" s="15"/>
      <c r="E40" s="15"/>
      <c r="F40" s="15"/>
      <c r="G40" s="13"/>
      <c r="H40" s="13"/>
      <c r="I40" s="13"/>
      <c r="J40" s="13"/>
      <c r="K40" s="13"/>
      <c r="L40" s="13"/>
      <c r="M40" s="13"/>
      <c r="N40" s="14">
        <f t="shared" si="2"/>
        <v>0</v>
      </c>
    </row>
    <row r="41" spans="1:14" s="3" customFormat="1" ht="12.75">
      <c r="A41" s="24" t="s">
        <v>24</v>
      </c>
      <c r="B41" s="15"/>
      <c r="C41" s="2"/>
      <c r="D41" s="15">
        <v>185.33</v>
      </c>
      <c r="E41" s="53">
        <v>2783</v>
      </c>
      <c r="F41" s="15"/>
      <c r="G41" s="15">
        <v>60</v>
      </c>
      <c r="H41" s="13"/>
      <c r="I41" s="13"/>
      <c r="J41" s="13"/>
      <c r="K41" s="13"/>
      <c r="L41" s="13"/>
      <c r="M41" s="13"/>
      <c r="N41" s="14">
        <f t="shared" si="2"/>
        <v>3028.33</v>
      </c>
    </row>
    <row r="42" spans="1:14" s="3" customFormat="1" ht="12.75">
      <c r="A42" s="24" t="s">
        <v>34</v>
      </c>
      <c r="B42" s="15">
        <v>770.31</v>
      </c>
      <c r="C42" s="4">
        <v>601.64</v>
      </c>
      <c r="D42" s="15"/>
      <c r="E42" s="15">
        <v>2294.38</v>
      </c>
      <c r="F42" s="15">
        <v>288.58</v>
      </c>
      <c r="G42" s="15">
        <v>841.99</v>
      </c>
      <c r="H42" s="13"/>
      <c r="I42" s="13">
        <v>213.67</v>
      </c>
      <c r="J42" s="13">
        <v>416.32</v>
      </c>
      <c r="K42" s="13"/>
      <c r="L42" s="13"/>
      <c r="M42" s="13"/>
      <c r="N42" s="14">
        <f t="shared" si="2"/>
        <v>5426.889999999999</v>
      </c>
    </row>
    <row r="43" spans="1:14" s="3" customFormat="1" ht="12.75">
      <c r="A43" s="24" t="s">
        <v>90</v>
      </c>
      <c r="B43" s="15"/>
      <c r="C43" s="4"/>
      <c r="D43" s="15"/>
      <c r="E43" s="15"/>
      <c r="F43" s="15">
        <v>11260.72</v>
      </c>
      <c r="G43" s="15"/>
      <c r="H43" s="13"/>
      <c r="I43" s="13"/>
      <c r="J43" s="13"/>
      <c r="K43" s="13"/>
      <c r="L43" s="13"/>
      <c r="M43" s="13"/>
      <c r="N43" s="14"/>
    </row>
    <row r="44" spans="1:14" s="3" customFormat="1" ht="12.75">
      <c r="A44" s="24" t="s">
        <v>37</v>
      </c>
      <c r="B44" s="15">
        <v>729.25</v>
      </c>
      <c r="C44" s="4"/>
      <c r="D44" s="13"/>
      <c r="E44" s="15">
        <v>1035.79</v>
      </c>
      <c r="F44" s="15">
        <v>392.17</v>
      </c>
      <c r="G44" s="13"/>
      <c r="H44" s="13"/>
      <c r="I44" s="13"/>
      <c r="J44" s="13"/>
      <c r="K44" s="13"/>
      <c r="L44" s="13"/>
      <c r="M44" s="13"/>
      <c r="N44" s="14">
        <f t="shared" si="2"/>
        <v>2157.21</v>
      </c>
    </row>
    <row r="45" spans="1:14" s="3" customFormat="1" ht="12.75">
      <c r="A45" s="24" t="s">
        <v>44</v>
      </c>
      <c r="B45" s="13"/>
      <c r="C45" s="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2"/>
        <v>0</v>
      </c>
    </row>
    <row r="46" spans="1:14" s="3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>
        <f t="shared" si="2"/>
        <v>0</v>
      </c>
    </row>
    <row r="47" spans="1:14" ht="12.75">
      <c r="A47" s="27"/>
      <c r="B47" s="48">
        <f>SUM(B31:B46)</f>
        <v>6081.780000000001</v>
      </c>
      <c r="C47" s="48">
        <f>SUM(C31:C46)</f>
        <v>7461.4400000000005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4">
        <f t="shared" si="2"/>
        <v>13543.220000000001</v>
      </c>
    </row>
    <row r="48" spans="1:14" ht="21.75" customHeight="1">
      <c r="A48" s="117" t="s">
        <v>68</v>
      </c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</row>
    <row r="49" spans="1:14" s="3" customFormat="1" ht="13.5" customHeight="1">
      <c r="A49" s="7" t="s">
        <v>21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v>512.7</v>
      </c>
      <c r="M49" s="2">
        <v>0</v>
      </c>
      <c r="N49" s="13">
        <f aca="true" t="shared" si="3" ref="N49:N55">SUM(C49:M49)</f>
        <v>512.7</v>
      </c>
    </row>
    <row r="50" spans="1:14" s="3" customFormat="1" ht="12.75">
      <c r="A50" s="8" t="s">
        <v>22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1224.49</v>
      </c>
      <c r="M50" s="4">
        <v>0</v>
      </c>
      <c r="N50" s="13">
        <f t="shared" si="3"/>
        <v>1224.49</v>
      </c>
    </row>
    <row r="51" spans="1:14" s="3" customFormat="1" ht="12.75">
      <c r="A51" s="7" t="s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v>1135.13</v>
      </c>
      <c r="M51" s="2">
        <v>0</v>
      </c>
      <c r="N51" s="13">
        <f t="shared" si="3"/>
        <v>1135.13</v>
      </c>
    </row>
    <row r="52" spans="1:14" s="3" customFormat="1" ht="12.75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v>0</v>
      </c>
      <c r="M52" s="4">
        <v>0</v>
      </c>
      <c r="N52" s="13">
        <f t="shared" si="3"/>
        <v>0</v>
      </c>
    </row>
    <row r="53" spans="1:14" s="3" customFormat="1" ht="12.7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>
        <v>0</v>
      </c>
      <c r="M53" s="2">
        <v>0</v>
      </c>
      <c r="N53" s="13">
        <f t="shared" si="3"/>
        <v>0</v>
      </c>
    </row>
    <row r="54" spans="1:14" s="3" customFormat="1" ht="12.75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0</v>
      </c>
      <c r="M54" s="4">
        <v>0</v>
      </c>
      <c r="N54" s="13">
        <f t="shared" si="3"/>
        <v>0</v>
      </c>
    </row>
    <row r="55" spans="1:14" s="3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>
        <f>SUM(L49:L54)</f>
        <v>2872.32</v>
      </c>
      <c r="M55" s="13">
        <f>SUM(M49:M54)</f>
        <v>0</v>
      </c>
      <c r="N55" s="13">
        <f t="shared" si="3"/>
        <v>2872.32</v>
      </c>
    </row>
    <row r="56" spans="1:14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21.75" customHeight="1">
      <c r="A57" s="28" t="s">
        <v>26</v>
      </c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s="3" customFormat="1" ht="12.75">
      <c r="A58" s="2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"/>
      <c r="N58" s="13"/>
    </row>
    <row r="59" spans="1:14" s="3" customFormat="1" ht="12.75">
      <c r="A59" s="25" t="s">
        <v>76</v>
      </c>
      <c r="B59" s="2"/>
      <c r="C59" s="2"/>
      <c r="D59" s="2">
        <v>2448</v>
      </c>
      <c r="E59" s="2"/>
      <c r="F59" s="2"/>
      <c r="G59" s="2"/>
      <c r="H59" s="2"/>
      <c r="I59" s="2"/>
      <c r="J59" s="2"/>
      <c r="K59" s="2"/>
      <c r="L59" s="2"/>
      <c r="M59" s="5"/>
      <c r="N59" s="13"/>
    </row>
    <row r="60" spans="1:14" s="3" customFormat="1" ht="12.75">
      <c r="A60" s="25" t="s">
        <v>79</v>
      </c>
      <c r="B60" s="2"/>
      <c r="C60" s="2"/>
      <c r="D60" s="2">
        <v>4012.96</v>
      </c>
      <c r="E60" s="2">
        <v>6235</v>
      </c>
      <c r="F60" s="2"/>
      <c r="G60" s="2">
        <v>6120</v>
      </c>
      <c r="H60" s="2"/>
      <c r="I60" s="2"/>
      <c r="J60" s="2"/>
      <c r="K60" s="2"/>
      <c r="L60" s="2"/>
      <c r="M60" s="5"/>
      <c r="N60" s="13"/>
    </row>
    <row r="61" spans="1:14" s="3" customFormat="1" ht="12.75">
      <c r="A61" s="24" t="s">
        <v>31</v>
      </c>
      <c r="B61" s="4"/>
      <c r="C61" s="4">
        <v>5390</v>
      </c>
      <c r="D61" s="4">
        <v>0</v>
      </c>
      <c r="E61" s="4">
        <v>7680</v>
      </c>
      <c r="F61" s="4"/>
      <c r="G61" s="4">
        <v>3975</v>
      </c>
      <c r="H61" s="4"/>
      <c r="I61" s="4"/>
      <c r="J61" s="4">
        <v>5995</v>
      </c>
      <c r="K61" s="4"/>
      <c r="L61" s="4">
        <v>0</v>
      </c>
      <c r="M61" s="6">
        <v>0</v>
      </c>
      <c r="N61" s="13">
        <f>SUM(C61:M61)</f>
        <v>23040</v>
      </c>
    </row>
    <row r="62" spans="1:10" s="3" customFormat="1" ht="12.75">
      <c r="A62" s="24" t="s">
        <v>28</v>
      </c>
      <c r="B62" s="2">
        <v>10000</v>
      </c>
      <c r="C62" s="4">
        <v>10300</v>
      </c>
      <c r="D62" s="23" t="s">
        <v>52</v>
      </c>
      <c r="E62" s="52">
        <v>10000</v>
      </c>
      <c r="F62" s="19">
        <v>10553.12</v>
      </c>
      <c r="G62" s="20">
        <v>10000</v>
      </c>
      <c r="H62" s="19"/>
      <c r="I62" s="19">
        <v>13142.32</v>
      </c>
      <c r="J62" s="19">
        <v>12522.79</v>
      </c>
    </row>
    <row r="63" spans="1:14" s="3" customFormat="1" ht="12.75">
      <c r="A63" s="24" t="s">
        <v>47</v>
      </c>
      <c r="C63" s="2"/>
      <c r="D63" s="2"/>
      <c r="E63" s="2"/>
      <c r="F63" s="2"/>
      <c r="G63" s="2"/>
      <c r="H63" s="2"/>
      <c r="I63" s="2"/>
      <c r="J63" s="2"/>
      <c r="K63" s="2"/>
      <c r="L63" s="2">
        <v>0</v>
      </c>
      <c r="M63" s="5">
        <v>0</v>
      </c>
      <c r="N63" s="13">
        <f>SUM(C63:M63)</f>
        <v>0</v>
      </c>
    </row>
    <row r="64" spans="1:14" s="3" customFormat="1" ht="12.75">
      <c r="A64" s="24" t="s">
        <v>73</v>
      </c>
      <c r="B64" s="4"/>
      <c r="C64" s="4">
        <v>10528</v>
      </c>
      <c r="D64" s="4"/>
      <c r="E64" s="4"/>
      <c r="F64" s="4"/>
      <c r="G64" s="4"/>
      <c r="H64" s="4"/>
      <c r="I64" s="4"/>
      <c r="J64" s="4"/>
      <c r="K64" s="4"/>
      <c r="L64" s="4">
        <v>0</v>
      </c>
      <c r="M64" s="4">
        <v>0</v>
      </c>
      <c r="N64" s="14">
        <f>SUM(C64:M64)</f>
        <v>10528</v>
      </c>
    </row>
    <row r="65" spans="1:14" s="3" customFormat="1" ht="12.75">
      <c r="A65" s="24" t="s">
        <v>85</v>
      </c>
      <c r="B65" s="4"/>
      <c r="C65" s="4"/>
      <c r="D65" s="4"/>
      <c r="E65" s="4">
        <v>428</v>
      </c>
      <c r="F65" s="4"/>
      <c r="G65" s="4"/>
      <c r="H65" s="4">
        <v>2940</v>
      </c>
      <c r="I65" s="4">
        <v>11299.54</v>
      </c>
      <c r="J65" s="4"/>
      <c r="K65" s="4">
        <v>1438.12</v>
      </c>
      <c r="L65" s="4"/>
      <c r="M65" s="4">
        <v>3142.5</v>
      </c>
      <c r="N65" s="14"/>
    </row>
    <row r="66" spans="1:14" s="3" customFormat="1" ht="12.75">
      <c r="A66" s="24" t="s">
        <v>77</v>
      </c>
      <c r="B66" s="4"/>
      <c r="C66" s="4"/>
      <c r="D66" s="4">
        <v>13000</v>
      </c>
      <c r="E66" s="4"/>
      <c r="F66" s="4"/>
      <c r="G66" s="4"/>
      <c r="H66" s="4"/>
      <c r="I66" s="4"/>
      <c r="J66" s="4"/>
      <c r="K66" s="4"/>
      <c r="L66" s="4"/>
      <c r="M66" s="4"/>
      <c r="N66" s="14"/>
    </row>
    <row r="67" spans="1:14" s="3" customFormat="1" ht="12.75">
      <c r="A67" s="24" t="s">
        <v>54</v>
      </c>
      <c r="B67" s="15">
        <f>SUM(B58:B64)</f>
        <v>10000</v>
      </c>
      <c r="C67" s="13"/>
      <c r="D67" s="15">
        <f>SUM(D58:D64)</f>
        <v>6460.96</v>
      </c>
      <c r="E67" s="15">
        <f>SUM(E58:E64)</f>
        <v>23915</v>
      </c>
      <c r="F67" s="15">
        <f>SUM(F58:F64)</f>
        <v>10553.12</v>
      </c>
      <c r="G67" s="15"/>
      <c r="H67" s="15"/>
      <c r="I67" s="15"/>
      <c r="J67" s="15"/>
      <c r="K67" s="13"/>
      <c r="L67" s="58">
        <v>2662.5</v>
      </c>
      <c r="M67" s="13">
        <f>SUM(M58:M64)</f>
        <v>0</v>
      </c>
      <c r="N67" s="13">
        <f>SUM(C67:M67)</f>
        <v>43591.58</v>
      </c>
    </row>
    <row r="68" spans="1:14" s="3" customFormat="1" ht="12.75">
      <c r="A68" s="24" t="s">
        <v>48</v>
      </c>
      <c r="B68" s="15">
        <v>30000</v>
      </c>
      <c r="C68" s="4">
        <v>82732.94</v>
      </c>
      <c r="D68" s="15">
        <v>116604.1810441</v>
      </c>
      <c r="E68" s="15">
        <v>30822.71</v>
      </c>
      <c r="F68" s="15">
        <v>68445</v>
      </c>
      <c r="G68" s="15">
        <v>143227</v>
      </c>
      <c r="H68" s="15"/>
      <c r="I68" s="15"/>
      <c r="J68" s="15"/>
      <c r="K68" s="13"/>
      <c r="L68" s="13"/>
      <c r="M68" s="13"/>
      <c r="N68" s="13"/>
    </row>
    <row r="69" spans="1:14" s="3" customFormat="1" ht="12.75">
      <c r="A69" s="25" t="s">
        <v>94</v>
      </c>
      <c r="B69" s="19"/>
      <c r="C69" s="47"/>
      <c r="D69" s="2"/>
      <c r="E69" s="50"/>
      <c r="F69" s="2"/>
      <c r="G69" s="2">
        <v>5000</v>
      </c>
      <c r="H69" s="2">
        <v>5000</v>
      </c>
      <c r="I69" s="2">
        <v>5000</v>
      </c>
      <c r="J69" s="15">
        <v>10000</v>
      </c>
      <c r="K69" s="13"/>
      <c r="L69" s="13"/>
      <c r="M69" s="13"/>
      <c r="N69" s="13"/>
    </row>
    <row r="70" spans="1:14" s="3" customFormat="1" ht="12.75">
      <c r="A70" s="24" t="s">
        <v>29</v>
      </c>
      <c r="B70" s="13"/>
      <c r="C70" s="13"/>
      <c r="D70" s="15"/>
      <c r="E70" s="15">
        <v>3000</v>
      </c>
      <c r="F70" s="15"/>
      <c r="G70" s="15"/>
      <c r="H70" s="15">
        <v>3000</v>
      </c>
      <c r="I70" s="15"/>
      <c r="J70" s="15"/>
      <c r="K70" s="13"/>
      <c r="L70" s="13"/>
      <c r="M70" s="13"/>
      <c r="N70" s="13"/>
    </row>
    <row r="71" spans="1:14" s="3" customFormat="1" ht="12.75">
      <c r="A71" s="24" t="s">
        <v>78</v>
      </c>
      <c r="B71" s="13"/>
      <c r="C71" s="13"/>
      <c r="D71" s="15">
        <v>6750</v>
      </c>
      <c r="E71" s="15">
        <v>8507.49</v>
      </c>
      <c r="F71" s="15">
        <v>5925</v>
      </c>
      <c r="G71" s="15">
        <v>6000</v>
      </c>
      <c r="H71" s="13"/>
      <c r="I71" s="15">
        <v>9450</v>
      </c>
      <c r="J71" s="15">
        <v>8925</v>
      </c>
      <c r="K71" s="13"/>
      <c r="L71" s="13"/>
      <c r="M71" s="13"/>
      <c r="N71" s="13"/>
    </row>
    <row r="72" spans="1:14" s="3" customFormat="1" ht="12.75">
      <c r="A72" s="24" t="s">
        <v>56</v>
      </c>
      <c r="B72" s="13"/>
      <c r="C72" s="13"/>
      <c r="D72" s="15"/>
      <c r="E72" s="15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3" customFormat="1" ht="12.75">
      <c r="A73" s="24" t="s">
        <v>46</v>
      </c>
      <c r="B73" s="13"/>
      <c r="C73" s="13"/>
      <c r="D73" s="15"/>
      <c r="E73" s="15"/>
      <c r="F73" s="13"/>
      <c r="G73" s="13"/>
      <c r="H73" s="13"/>
      <c r="I73" s="13"/>
      <c r="J73" s="13"/>
      <c r="K73" s="13"/>
      <c r="L73" s="13"/>
      <c r="M73" s="13"/>
      <c r="N73" s="13"/>
    </row>
    <row r="74" spans="1:14" s="3" customFormat="1" ht="12.75">
      <c r="A74" s="24" t="s">
        <v>42</v>
      </c>
      <c r="B74" s="13"/>
      <c r="C74" s="13"/>
      <c r="D74" s="15"/>
      <c r="E74" s="15">
        <v>70500</v>
      </c>
      <c r="F74" s="15">
        <v>10000</v>
      </c>
      <c r="G74" s="15">
        <v>20000</v>
      </c>
      <c r="H74" s="15">
        <v>12000</v>
      </c>
      <c r="I74" s="13"/>
      <c r="J74" s="15">
        <v>10000</v>
      </c>
      <c r="K74" s="13"/>
      <c r="L74" s="13"/>
      <c r="M74" s="13"/>
      <c r="N74" s="13"/>
    </row>
    <row r="75" spans="1:14" s="3" customFormat="1" ht="13.5" thickBot="1">
      <c r="A75" s="60" t="s">
        <v>27</v>
      </c>
      <c r="B75" s="59"/>
      <c r="C75" s="63">
        <v>18095.39</v>
      </c>
      <c r="D75" s="63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s="3" customFormat="1" ht="13.5" thickBot="1">
      <c r="A76" s="71">
        <v>2004</v>
      </c>
      <c r="B76" s="64" t="s">
        <v>11</v>
      </c>
      <c r="C76" s="65" t="s">
        <v>10</v>
      </c>
      <c r="D76" s="66" t="s">
        <v>9</v>
      </c>
      <c r="E76" s="65" t="s">
        <v>8</v>
      </c>
      <c r="F76" s="66" t="s">
        <v>7</v>
      </c>
      <c r="G76" s="65" t="s">
        <v>6</v>
      </c>
      <c r="H76" s="66" t="s">
        <v>5</v>
      </c>
      <c r="I76" s="65" t="s">
        <v>4</v>
      </c>
      <c r="J76" s="66" t="s">
        <v>3</v>
      </c>
      <c r="K76" s="65" t="s">
        <v>2</v>
      </c>
      <c r="L76" s="66" t="s">
        <v>1</v>
      </c>
      <c r="M76" s="65" t="s">
        <v>0</v>
      </c>
      <c r="N76" s="69"/>
    </row>
    <row r="77" spans="1:14" s="3" customFormat="1" ht="12.75">
      <c r="A77" s="61" t="s">
        <v>30</v>
      </c>
      <c r="B77" s="4">
        <v>4519.5</v>
      </c>
      <c r="C77" s="4">
        <v>41439.54</v>
      </c>
      <c r="D77" s="15">
        <v>50156.79</v>
      </c>
      <c r="E77" s="4">
        <v>126176.56</v>
      </c>
      <c r="F77" s="4">
        <v>72652.48</v>
      </c>
      <c r="G77" s="4">
        <v>88066</v>
      </c>
      <c r="H77" s="4">
        <v>42890.45</v>
      </c>
      <c r="I77" s="4">
        <v>237663.74</v>
      </c>
      <c r="J77" s="4"/>
      <c r="K77" s="4"/>
      <c r="L77" s="4"/>
      <c r="M77" s="6"/>
      <c r="N77" s="13"/>
    </row>
    <row r="78" spans="1:14" s="3" customFormat="1" ht="12.75">
      <c r="A78" s="24" t="s">
        <v>96</v>
      </c>
      <c r="C78" s="13"/>
      <c r="E78" s="13"/>
      <c r="F78" s="13"/>
      <c r="G78" s="15">
        <v>64575.36</v>
      </c>
      <c r="H78" s="13"/>
      <c r="I78" s="13"/>
      <c r="J78" s="13"/>
      <c r="K78" s="13"/>
      <c r="L78" s="13"/>
      <c r="M78" s="13"/>
      <c r="N78" s="13"/>
    </row>
    <row r="79" spans="2:14" s="3" customFormat="1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3" customFormat="1" ht="12.75">
      <c r="A80" s="1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3" customFormat="1" ht="12.75">
      <c r="A81" s="13" t="s">
        <v>32</v>
      </c>
      <c r="B81" s="13">
        <f>SUM(B61:B80)</f>
        <v>54519.5</v>
      </c>
      <c r="C81" s="13">
        <f>SUM(C61:C80)</f>
        <v>168485.87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75">
      <c r="A82" s="11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21.75" customHeight="1">
      <c r="A83" s="103" t="s">
        <v>63</v>
      </c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4" s="3" customFormat="1" ht="12.75">
      <c r="A84" s="19" t="s">
        <v>103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49"/>
      <c r="N84" s="58"/>
    </row>
    <row r="85" spans="1:14" s="3" customFormat="1" ht="12.75">
      <c r="A85" s="24" t="s">
        <v>65</v>
      </c>
      <c r="B85" s="73"/>
      <c r="C85" s="23">
        <v>1969.57</v>
      </c>
      <c r="D85" s="23">
        <v>3043.95</v>
      </c>
      <c r="E85" s="23">
        <v>1786.05</v>
      </c>
      <c r="F85" s="73">
        <v>2016.15</v>
      </c>
      <c r="G85" s="73">
        <v>3200.08</v>
      </c>
      <c r="H85" s="73">
        <v>1237.5</v>
      </c>
      <c r="I85" s="23">
        <v>3020.25</v>
      </c>
      <c r="J85" s="23">
        <v>3481.88</v>
      </c>
      <c r="K85" s="73">
        <v>4025.55</v>
      </c>
      <c r="L85" s="73">
        <v>3003.42</v>
      </c>
      <c r="M85" s="23">
        <v>2006.25</v>
      </c>
      <c r="N85" s="58">
        <f>SUM(C85:M85)</f>
        <v>28790.65</v>
      </c>
    </row>
    <row r="86" spans="1:14" s="3" customFormat="1" ht="12.75">
      <c r="A86" s="24" t="s">
        <v>71</v>
      </c>
      <c r="B86" s="73">
        <v>14824.5</v>
      </c>
      <c r="C86" s="23">
        <v>3054</v>
      </c>
      <c r="D86" s="93"/>
      <c r="E86" s="23">
        <v>9365.6</v>
      </c>
      <c r="F86" s="23">
        <v>6331.5</v>
      </c>
      <c r="G86" s="23">
        <v>1266.5</v>
      </c>
      <c r="H86" s="93"/>
      <c r="I86" s="23">
        <v>446.5</v>
      </c>
      <c r="J86" s="23">
        <v>6922.5</v>
      </c>
      <c r="K86" s="73"/>
      <c r="L86" s="73"/>
      <c r="M86" s="73"/>
      <c r="N86" s="58">
        <f>SUM(B86:M86)</f>
        <v>42211.1</v>
      </c>
    </row>
    <row r="87" spans="1:14" s="3" customFormat="1" ht="12.75">
      <c r="A87" s="24" t="s">
        <v>106</v>
      </c>
      <c r="B87" s="73"/>
      <c r="C87" s="23"/>
      <c r="D87" s="93"/>
      <c r="E87" s="23"/>
      <c r="F87" s="23">
        <v>9421.71</v>
      </c>
      <c r="G87" s="23">
        <v>9337.5</v>
      </c>
      <c r="H87" s="93">
        <v>9817.52</v>
      </c>
      <c r="I87" s="23">
        <v>4442.51</v>
      </c>
      <c r="J87" s="23">
        <v>750</v>
      </c>
      <c r="K87" s="73"/>
      <c r="L87" s="73"/>
      <c r="M87" s="73"/>
      <c r="N87" s="58">
        <f>SUM(F87:M87)</f>
        <v>33769.24</v>
      </c>
    </row>
    <row r="88" spans="1:14" s="3" customFormat="1" ht="12.75">
      <c r="A88" s="24" t="s">
        <v>97</v>
      </c>
      <c r="B88" s="73"/>
      <c r="C88" s="23"/>
      <c r="D88" s="23"/>
      <c r="E88" s="23"/>
      <c r="F88" s="23"/>
      <c r="H88" s="73"/>
      <c r="I88" s="23">
        <v>1400</v>
      </c>
      <c r="J88" s="73"/>
      <c r="K88" s="73"/>
      <c r="L88" s="73"/>
      <c r="M88" s="73"/>
      <c r="N88" s="58">
        <f>SUM(I88:M88)</f>
        <v>1400</v>
      </c>
    </row>
    <row r="89" spans="1:14" s="3" customFormat="1" ht="12.75">
      <c r="A89" s="24" t="s">
        <v>43</v>
      </c>
      <c r="B89" s="91">
        <v>1428.77</v>
      </c>
      <c r="C89" s="23">
        <v>1669.94</v>
      </c>
      <c r="D89" s="23">
        <v>22413.2</v>
      </c>
      <c r="E89" s="23">
        <v>1213</v>
      </c>
      <c r="F89" s="23">
        <v>257.13</v>
      </c>
      <c r="G89" s="91" t="s">
        <v>98</v>
      </c>
      <c r="H89" s="91"/>
      <c r="I89" s="91"/>
      <c r="J89" s="91">
        <v>29914.05</v>
      </c>
      <c r="K89" s="91">
        <v>52228.15</v>
      </c>
      <c r="L89" s="91">
        <v>8355.22</v>
      </c>
      <c r="M89" s="49">
        <v>7149.49</v>
      </c>
      <c r="N89" s="58">
        <f>SUM(B89:M89)</f>
        <v>124628.95</v>
      </c>
    </row>
    <row r="90" spans="1:14" s="3" customFormat="1" ht="12.75">
      <c r="A90" s="24" t="s">
        <v>64</v>
      </c>
      <c r="B90" s="73">
        <v>12470.58</v>
      </c>
      <c r="C90" s="23">
        <v>20643.28</v>
      </c>
      <c r="D90" s="23">
        <v>35154.23</v>
      </c>
      <c r="E90" s="23">
        <v>20355.19</v>
      </c>
      <c r="F90" s="23">
        <v>17012.9</v>
      </c>
      <c r="G90" s="23">
        <v>26942.74</v>
      </c>
      <c r="H90" s="23">
        <v>31297.86</v>
      </c>
      <c r="I90" s="23">
        <v>21577.45</v>
      </c>
      <c r="J90" s="73">
        <v>27125.08</v>
      </c>
      <c r="K90" s="73">
        <v>47866.97</v>
      </c>
      <c r="L90" s="73">
        <v>35311.86</v>
      </c>
      <c r="M90" s="23">
        <v>50546.81</v>
      </c>
      <c r="N90" s="58">
        <f>SUM(B90:M90)</f>
        <v>346304.95</v>
      </c>
    </row>
    <row r="91" spans="1:14" s="3" customFormat="1" ht="12.75">
      <c r="A91" s="24" t="s">
        <v>66</v>
      </c>
      <c r="B91" s="45">
        <v>1875</v>
      </c>
      <c r="C91" s="23">
        <v>6324.5</v>
      </c>
      <c r="D91" s="23">
        <v>7350</v>
      </c>
      <c r="E91" s="91">
        <v>8767.5</v>
      </c>
      <c r="F91" s="91"/>
      <c r="G91" s="23">
        <v>6525</v>
      </c>
      <c r="H91" s="91">
        <v>4425</v>
      </c>
      <c r="I91" s="23">
        <v>19115.85</v>
      </c>
      <c r="J91" s="91">
        <v>5836.2</v>
      </c>
      <c r="K91" s="91">
        <v>13139.58</v>
      </c>
      <c r="L91" s="91">
        <v>13850.65</v>
      </c>
      <c r="M91" s="49">
        <v>1358.8</v>
      </c>
      <c r="N91" s="58">
        <f>SUM(B91:M91)</f>
        <v>88568.07999999999</v>
      </c>
    </row>
    <row r="92" spans="1:14" s="3" customFormat="1" ht="12.75">
      <c r="A92" s="19" t="s">
        <v>40</v>
      </c>
      <c r="B92" s="45">
        <v>12500</v>
      </c>
      <c r="C92" s="23">
        <v>12500</v>
      </c>
      <c r="D92" s="23">
        <v>12500</v>
      </c>
      <c r="E92" s="23">
        <v>12500</v>
      </c>
      <c r="F92" s="23">
        <v>12500</v>
      </c>
      <c r="G92" s="23">
        <v>12500</v>
      </c>
      <c r="H92" s="23">
        <v>12500</v>
      </c>
      <c r="I92" s="23">
        <v>12500</v>
      </c>
      <c r="J92" s="58"/>
      <c r="K92" s="58"/>
      <c r="L92" s="58"/>
      <c r="M92" s="58"/>
      <c r="N92" s="58">
        <f>SUM(B92:M92)</f>
        <v>100000</v>
      </c>
    </row>
    <row r="93" spans="1:14" s="3" customFormat="1" ht="12.75">
      <c r="A93" s="19" t="s">
        <v>80</v>
      </c>
      <c r="B93" s="58"/>
      <c r="C93" s="58"/>
      <c r="D93" s="92"/>
      <c r="E93" s="23"/>
      <c r="F93" s="23">
        <v>14300</v>
      </c>
      <c r="G93" s="23">
        <v>12800</v>
      </c>
      <c r="H93" s="23">
        <v>3900</v>
      </c>
      <c r="I93" s="58"/>
      <c r="J93" s="58"/>
      <c r="K93" s="58"/>
      <c r="L93" s="58"/>
      <c r="M93" s="58"/>
      <c r="N93" s="58">
        <f>SUM(F93:M93)</f>
        <v>31000</v>
      </c>
    </row>
    <row r="94" spans="1:14" s="3" customFormat="1" ht="12.75">
      <c r="A94" s="1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s="3" customFormat="1" ht="13.5" thickBot="1">
      <c r="A95" s="94" t="s">
        <v>32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>
        <f>SUM(N85:N94)</f>
        <v>796672.97</v>
      </c>
    </row>
    <row r="96" spans="1:14" ht="13.5" thickBot="1">
      <c r="A96" s="90">
        <v>2005</v>
      </c>
      <c r="B96" s="72" t="s">
        <v>11</v>
      </c>
      <c r="C96" s="65" t="s">
        <v>10</v>
      </c>
      <c r="D96" s="66" t="s">
        <v>9</v>
      </c>
      <c r="E96" s="65" t="s">
        <v>8</v>
      </c>
      <c r="F96" s="66" t="s">
        <v>7</v>
      </c>
      <c r="G96" s="65" t="s">
        <v>6</v>
      </c>
      <c r="H96" s="66" t="s">
        <v>5</v>
      </c>
      <c r="I96" s="65" t="s">
        <v>4</v>
      </c>
      <c r="J96" s="66" t="s">
        <v>3</v>
      </c>
      <c r="K96" s="65" t="s">
        <v>2</v>
      </c>
      <c r="L96" s="66" t="s">
        <v>1</v>
      </c>
      <c r="M96" s="65" t="s">
        <v>0</v>
      </c>
      <c r="N96" s="68"/>
    </row>
  </sheetData>
  <sheetProtection/>
  <mergeCells count="7">
    <mergeCell ref="A1:N1"/>
    <mergeCell ref="A4:N4"/>
    <mergeCell ref="A83:N83"/>
    <mergeCell ref="A7:N7"/>
    <mergeCell ref="A8:N8"/>
    <mergeCell ref="A30:N30"/>
    <mergeCell ref="A48:N48"/>
  </mergeCells>
  <printOptions horizontalCentered="1" verticalCentered="1"/>
  <pageMargins left="0.5" right="0.5" top="0.5" bottom="0.5" header="0.5" footer="0.5"/>
  <pageSetup fitToHeight="2" horizontalDpi="200" verticalDpi="200" orientation="landscape" scale="43" r:id="rId3"/>
  <headerFooter alignWithMargins="0">
    <oddHeader xml:space="preserve">&amp;CFinal Review IRR Receipts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PageLayoutView="0" workbookViewId="0" topLeftCell="A1">
      <selection activeCell="N96" sqref="N96"/>
    </sheetView>
  </sheetViews>
  <sheetFormatPr defaultColWidth="9.140625" defaultRowHeight="12.75"/>
  <cols>
    <col min="1" max="1" width="25.8515625" style="0" customWidth="1"/>
    <col min="2" max="3" width="13.421875" style="0" customWidth="1"/>
    <col min="4" max="6" width="13.57421875" style="0" customWidth="1"/>
    <col min="7" max="7" width="13.421875" style="0" customWidth="1"/>
    <col min="8" max="11" width="13.57421875" style="0" customWidth="1"/>
    <col min="12" max="12" width="16.28125" style="0" customWidth="1"/>
    <col min="13" max="13" width="13.57421875" style="0" customWidth="1"/>
    <col min="14" max="14" width="14.28125" style="0" customWidth="1"/>
  </cols>
  <sheetData>
    <row r="1" spans="1:14" ht="31.5" customHeight="1">
      <c r="A1" s="121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4.2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5.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4.2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12.75">
      <c r="A5" s="57"/>
      <c r="B5" s="56" t="s">
        <v>11</v>
      </c>
      <c r="C5" s="17" t="s">
        <v>10</v>
      </c>
      <c r="D5" s="16" t="s">
        <v>9</v>
      </c>
      <c r="E5" s="17" t="s">
        <v>8</v>
      </c>
      <c r="F5" s="16" t="s">
        <v>7</v>
      </c>
      <c r="G5" s="17" t="s">
        <v>6</v>
      </c>
      <c r="H5" s="16" t="s">
        <v>5</v>
      </c>
      <c r="I5" s="17" t="s">
        <v>4</v>
      </c>
      <c r="J5" s="16" t="s">
        <v>3</v>
      </c>
      <c r="K5" s="17" t="s">
        <v>2</v>
      </c>
      <c r="L5" s="16" t="s">
        <v>1</v>
      </c>
      <c r="M5" s="17" t="s">
        <v>0</v>
      </c>
      <c r="N5" s="16" t="s">
        <v>12</v>
      </c>
    </row>
    <row r="6" spans="1:14" s="3" customFormat="1" ht="19.5">
      <c r="A6" s="96" t="s">
        <v>49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12"/>
    </row>
    <row r="7" spans="1:14" s="3" customFormat="1" ht="12.75">
      <c r="A7" s="7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3"/>
    </row>
    <row r="8" spans="1:14" s="3" customFormat="1" ht="12.7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"/>
    </row>
    <row r="9" spans="1:14" ht="19.5">
      <c r="A9" s="113" t="s">
        <v>14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ht="21.75" customHeight="1">
      <c r="A10" s="117" t="s">
        <v>18</v>
      </c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</row>
    <row r="11" spans="1:14" s="3" customFormat="1" ht="12.75">
      <c r="A11" s="7"/>
      <c r="B11" s="7"/>
      <c r="C11" s="37"/>
      <c r="D11" s="2"/>
      <c r="E11" s="2"/>
      <c r="F11" s="2"/>
      <c r="G11" s="2"/>
      <c r="H11" s="2"/>
      <c r="I11" s="2"/>
      <c r="J11" s="2"/>
      <c r="K11" s="2"/>
      <c r="L11" s="2"/>
      <c r="M11" s="2"/>
      <c r="N11" s="14"/>
    </row>
    <row r="12" spans="1:14" s="3" customFormat="1" ht="12.75">
      <c r="A12" s="7"/>
      <c r="B12" s="46"/>
      <c r="C12" s="47"/>
      <c r="D12" s="50"/>
      <c r="E12" s="50"/>
      <c r="F12" s="50"/>
      <c r="G12" s="50"/>
      <c r="H12" s="2"/>
      <c r="I12" s="2"/>
      <c r="J12" s="2"/>
      <c r="K12" s="2"/>
      <c r="L12" s="2"/>
      <c r="M12" s="2"/>
      <c r="N12" s="14"/>
    </row>
    <row r="13" spans="1:14" s="3" customFormat="1" ht="12.75">
      <c r="A13" s="7"/>
      <c r="B13" s="46"/>
      <c r="C13" s="47"/>
      <c r="D13" s="50"/>
      <c r="E13" s="2"/>
      <c r="F13" s="2"/>
      <c r="G13" s="2"/>
      <c r="H13" s="2"/>
      <c r="I13" s="2"/>
      <c r="J13" s="2"/>
      <c r="K13" s="2"/>
      <c r="L13" s="2"/>
      <c r="M13" s="2"/>
      <c r="N13" s="14"/>
    </row>
    <row r="14" spans="1:14" s="3" customFormat="1" ht="12.75">
      <c r="A14" s="25"/>
      <c r="B14" s="19"/>
      <c r="C14" s="47"/>
      <c r="D14" s="2"/>
      <c r="E14" s="50"/>
      <c r="F14" s="2"/>
      <c r="G14" s="2"/>
      <c r="H14" s="50"/>
      <c r="I14" s="2"/>
      <c r="J14" s="2"/>
      <c r="K14" s="2"/>
      <c r="L14" s="2"/>
      <c r="M14" s="2"/>
      <c r="N14" s="14"/>
    </row>
    <row r="15" spans="1:14" s="3" customFormat="1" ht="12.75">
      <c r="A15" s="25"/>
      <c r="B15" s="19"/>
      <c r="C15" s="47"/>
      <c r="D15" s="2"/>
      <c r="E15" s="50"/>
      <c r="F15" s="2"/>
      <c r="G15" s="19"/>
      <c r="H15" s="2"/>
      <c r="I15" s="2"/>
      <c r="J15" s="2"/>
      <c r="K15" s="2"/>
      <c r="L15" s="2"/>
      <c r="M15" s="2"/>
      <c r="N15" s="14"/>
    </row>
    <row r="16" spans="1:14" s="3" customFormat="1" ht="12.75">
      <c r="A16" s="25"/>
      <c r="B16" s="19"/>
      <c r="C16" s="47"/>
      <c r="D16" s="2"/>
      <c r="E16" s="50"/>
      <c r="F16" s="2"/>
      <c r="G16" s="19"/>
      <c r="H16" s="2"/>
      <c r="I16" s="2"/>
      <c r="J16" s="2"/>
      <c r="K16" s="2"/>
      <c r="L16" s="2"/>
      <c r="M16" s="2"/>
      <c r="N16" s="14"/>
    </row>
    <row r="17" spans="1:14" s="3" customFormat="1" ht="12.75">
      <c r="A17" s="25"/>
      <c r="B17" s="19"/>
      <c r="C17" s="47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1:14" s="3" customFormat="1" ht="12.75">
      <c r="A18" s="25"/>
      <c r="B18" s="19"/>
      <c r="C18" s="47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</row>
    <row r="19" spans="1:14" s="3" customFormat="1" ht="12.75">
      <c r="A19" s="7"/>
      <c r="B19" s="55"/>
      <c r="C19" s="47"/>
      <c r="D19" s="2"/>
      <c r="E19" s="2"/>
      <c r="G19" s="2"/>
      <c r="H19" s="2"/>
      <c r="I19" s="2"/>
      <c r="J19" s="2"/>
      <c r="K19" s="2"/>
      <c r="L19" s="2"/>
      <c r="M19" s="2"/>
      <c r="N19" s="14"/>
    </row>
    <row r="20" spans="1:14" ht="12.75">
      <c r="A20" s="8"/>
      <c r="B20" s="54"/>
      <c r="C20" s="4"/>
      <c r="D20" s="32"/>
      <c r="E20" s="4"/>
      <c r="F20" s="32"/>
      <c r="G20" s="32"/>
      <c r="H20" s="4"/>
      <c r="I20" s="4"/>
      <c r="J20" s="4"/>
      <c r="K20" s="4"/>
      <c r="L20" s="4"/>
      <c r="M20" s="4"/>
      <c r="N20" s="14"/>
    </row>
    <row r="21" spans="1:14" ht="21.75" customHeight="1">
      <c r="A21" s="8"/>
      <c r="B21" s="54"/>
      <c r="C21" s="4"/>
      <c r="D21" s="32"/>
      <c r="E21" s="4"/>
      <c r="F21" s="32"/>
      <c r="G21" s="4"/>
      <c r="H21" s="4"/>
      <c r="I21" s="4"/>
      <c r="J21" s="4"/>
      <c r="K21" s="4"/>
      <c r="L21" s="4"/>
      <c r="M21" s="4"/>
      <c r="N21" s="14"/>
    </row>
    <row r="22" spans="1:14" s="3" customFormat="1" ht="12.75">
      <c r="A22" s="7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</row>
    <row r="23" spans="1:14" s="3" customFormat="1" ht="12.75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/>
    </row>
    <row r="24" spans="1:14" s="3" customFormat="1" ht="12.75">
      <c r="A24" s="7"/>
      <c r="B24" s="7"/>
      <c r="C24" s="2"/>
      <c r="D24" s="50"/>
      <c r="E24" s="2"/>
      <c r="F24" s="2"/>
      <c r="G24" s="2"/>
      <c r="H24" s="2"/>
      <c r="I24" s="2"/>
      <c r="J24" s="2"/>
      <c r="K24" s="2"/>
      <c r="L24" s="2"/>
      <c r="M24" s="2"/>
      <c r="N24" s="14"/>
    </row>
    <row r="25" spans="1:14" s="3" customFormat="1" ht="12.75">
      <c r="A25" s="8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4"/>
    </row>
    <row r="26" spans="1:14" s="3" customFormat="1" ht="12.75">
      <c r="A26" s="8"/>
      <c r="B26" s="22"/>
      <c r="C26" s="4"/>
      <c r="D26" s="4"/>
      <c r="E26" s="4"/>
      <c r="F26" s="4"/>
      <c r="G26" s="32"/>
      <c r="H26" s="4"/>
      <c r="I26" s="4"/>
      <c r="J26" s="4"/>
      <c r="K26" s="4"/>
      <c r="L26" s="4"/>
      <c r="M26" s="4"/>
      <c r="N26" s="14"/>
    </row>
    <row r="27" spans="1:14" s="3" customFormat="1" ht="12.75">
      <c r="A27" s="7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4"/>
    </row>
    <row r="28" spans="1:14" ht="12.75">
      <c r="A28" s="7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4"/>
    </row>
    <row r="29" spans="1:14" ht="21.75" customHeight="1">
      <c r="A29" s="7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4"/>
    </row>
    <row r="30" spans="1:14" s="3" customFormat="1" ht="13.5" customHeight="1">
      <c r="A30" s="7"/>
      <c r="B30" s="10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14"/>
    </row>
    <row r="31" spans="1:14" s="3" customFormat="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s="3" customFormat="1" ht="18">
      <c r="A32" s="117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</row>
    <row r="33" spans="1:14" s="3" customFormat="1" ht="12.75">
      <c r="A33" s="13"/>
      <c r="B33" s="2"/>
      <c r="C33" s="51"/>
      <c r="D33" s="2"/>
      <c r="E33" s="2"/>
      <c r="F33" s="50"/>
      <c r="G33" s="2"/>
      <c r="H33" s="2"/>
      <c r="I33" s="2"/>
      <c r="J33" s="2"/>
      <c r="K33" s="2"/>
      <c r="L33" s="2"/>
      <c r="M33" s="2"/>
      <c r="N33" s="14"/>
    </row>
    <row r="34" spans="1:14" s="3" customFormat="1" ht="12.75">
      <c r="A34" s="24"/>
      <c r="B34" s="2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</row>
    <row r="35" spans="1:14" s="3" customFormat="1" ht="12.75">
      <c r="A35" s="24"/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14"/>
    </row>
    <row r="36" spans="1:14" s="3" customFormat="1" ht="12.75">
      <c r="A36" s="24"/>
      <c r="B36" s="4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14"/>
    </row>
    <row r="37" spans="1:14" ht="12.75">
      <c r="A37" s="24"/>
      <c r="B37" s="4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14"/>
    </row>
    <row r="38" spans="1:14" ht="21.75" customHeight="1">
      <c r="A38" s="25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14"/>
    </row>
    <row r="39" spans="1:14" s="3" customFormat="1" ht="12.75">
      <c r="A39" s="25"/>
      <c r="B39" s="4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14"/>
    </row>
    <row r="40" spans="1:14" s="3" customFormat="1" ht="12.75">
      <c r="A40" s="25"/>
      <c r="B40" s="15"/>
      <c r="C40" s="15"/>
      <c r="D40" s="15"/>
      <c r="E40" s="15"/>
      <c r="F40" s="15"/>
      <c r="G40" s="19"/>
      <c r="H40" s="13"/>
      <c r="I40" s="15"/>
      <c r="J40" s="15"/>
      <c r="K40" s="13"/>
      <c r="L40" s="13"/>
      <c r="M40" s="13"/>
      <c r="N40" s="14"/>
    </row>
    <row r="41" spans="1:14" s="3" customFormat="1" ht="12.75">
      <c r="A41" s="25"/>
      <c r="B41" s="15"/>
      <c r="C41" s="4"/>
      <c r="D41" s="15"/>
      <c r="E41" s="15"/>
      <c r="F41" s="15"/>
      <c r="G41" s="19"/>
      <c r="H41" s="13"/>
      <c r="I41" s="13"/>
      <c r="J41" s="15"/>
      <c r="K41" s="13"/>
      <c r="L41" s="13"/>
      <c r="M41" s="13"/>
      <c r="N41" s="14"/>
    </row>
    <row r="42" spans="1:14" s="3" customFormat="1" ht="12.75">
      <c r="A42" s="24"/>
      <c r="B42" s="15"/>
      <c r="C42" s="4"/>
      <c r="D42" s="15"/>
      <c r="E42" s="15"/>
      <c r="F42" s="15"/>
      <c r="G42" s="13"/>
      <c r="H42" s="13"/>
      <c r="I42" s="13"/>
      <c r="J42" s="13"/>
      <c r="K42" s="13"/>
      <c r="L42" s="13"/>
      <c r="M42" s="13"/>
      <c r="N42" s="14"/>
    </row>
    <row r="43" spans="1:14" s="3" customFormat="1" ht="12.75">
      <c r="A43" s="24"/>
      <c r="B43" s="15"/>
      <c r="C43" s="2"/>
      <c r="D43" s="15"/>
      <c r="E43" s="53"/>
      <c r="F43" s="15"/>
      <c r="G43" s="15"/>
      <c r="H43" s="13"/>
      <c r="I43" s="13"/>
      <c r="J43" s="13"/>
      <c r="K43" s="13"/>
      <c r="L43" s="13"/>
      <c r="M43" s="13"/>
      <c r="N43" s="14"/>
    </row>
    <row r="44" spans="1:14" ht="12.75">
      <c r="A44" s="24"/>
      <c r="B44" s="15"/>
      <c r="C44" s="4"/>
      <c r="D44" s="15"/>
      <c r="E44" s="15"/>
      <c r="F44" s="15"/>
      <c r="G44" s="15"/>
      <c r="H44" s="13"/>
      <c r="I44" s="13"/>
      <c r="J44" s="13"/>
      <c r="K44" s="13"/>
      <c r="L44" s="13"/>
      <c r="M44" s="13"/>
      <c r="N44" s="14"/>
    </row>
    <row r="45" spans="1:14" ht="21.75" customHeight="1">
      <c r="A45" s="24"/>
      <c r="B45" s="15"/>
      <c r="C45" s="4"/>
      <c r="D45" s="15"/>
      <c r="E45" s="15"/>
      <c r="F45" s="15"/>
      <c r="G45" s="15"/>
      <c r="H45" s="13"/>
      <c r="I45" s="13"/>
      <c r="J45" s="13"/>
      <c r="K45" s="13"/>
      <c r="L45" s="13"/>
      <c r="M45" s="13"/>
      <c r="N45" s="14"/>
    </row>
    <row r="46" spans="1:14" s="3" customFormat="1" ht="12.75">
      <c r="A46" s="24"/>
      <c r="B46" s="15"/>
      <c r="C46" s="4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4"/>
    </row>
    <row r="47" spans="1:14" s="3" customFormat="1" ht="12.75">
      <c r="A47" s="24"/>
      <c r="B47" s="13"/>
      <c r="C47" s="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</row>
    <row r="48" spans="1:14" s="3" customFormat="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1:14" s="3" customFormat="1" ht="12.75">
      <c r="A49" s="27"/>
      <c r="B49" s="48"/>
      <c r="C49" s="4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4"/>
    </row>
    <row r="50" spans="1:14" s="3" customFormat="1" ht="18">
      <c r="A50" s="117" t="s">
        <v>68</v>
      </c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</row>
    <row r="51" spans="1:14" s="3" customFormat="1" ht="12.75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3"/>
    </row>
    <row r="52" spans="1:14" s="3" customFormat="1" ht="12.75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3"/>
    </row>
    <row r="53" spans="1:14" s="3" customFormat="1" ht="12.7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"/>
    </row>
    <row r="54" spans="1:14" ht="12.75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3"/>
    </row>
    <row r="55" spans="1:14" ht="21.75" customHeight="1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3"/>
    </row>
    <row r="56" spans="1:14" s="3" customFormat="1" ht="12.75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3"/>
    </row>
    <row r="57" spans="1:14" s="3" customFormat="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3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3" customFormat="1" ht="18">
      <c r="A59" s="28" t="s">
        <v>26</v>
      </c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s="3" customFormat="1" ht="12.75">
      <c r="A60" s="2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"/>
      <c r="N60" s="13"/>
    </row>
    <row r="61" spans="1:14" s="3" customFormat="1" ht="12.75">
      <c r="A61" s="25" t="s">
        <v>76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"/>
      <c r="N61" s="13"/>
    </row>
    <row r="62" spans="1:14" s="3" customFormat="1" ht="12.75">
      <c r="A62" s="25" t="s">
        <v>79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"/>
      <c r="N62" s="13"/>
    </row>
    <row r="63" spans="1:14" ht="12.75">
      <c r="A63" s="24" t="s">
        <v>31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6"/>
      <c r="N63" s="13"/>
    </row>
    <row r="64" spans="1:14" ht="21.75" customHeight="1">
      <c r="A64" s="24" t="s">
        <v>28</v>
      </c>
      <c r="B64" s="2"/>
      <c r="C64" s="4"/>
      <c r="D64" s="23"/>
      <c r="E64" s="52"/>
      <c r="F64" s="19"/>
      <c r="G64" s="20"/>
      <c r="H64" s="19"/>
      <c r="I64" s="19"/>
      <c r="J64" s="19"/>
      <c r="K64" s="3"/>
      <c r="L64" s="3"/>
      <c r="M64" s="3"/>
      <c r="N64" s="3"/>
    </row>
    <row r="65" spans="1:14" s="3" customFormat="1" ht="12.75">
      <c r="A65" s="24" t="s">
        <v>47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5"/>
      <c r="N65" s="13"/>
    </row>
    <row r="66" spans="1:14" s="3" customFormat="1" ht="12.75">
      <c r="A66" s="24" t="s">
        <v>73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4"/>
    </row>
    <row r="67" spans="1:14" s="3" customFormat="1" ht="12.75">
      <c r="A67" s="24" t="s">
        <v>85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4"/>
    </row>
    <row r="68" spans="1:14" s="3" customFormat="1" ht="12.75">
      <c r="A68" s="24" t="s">
        <v>77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4"/>
    </row>
    <row r="69" spans="1:14" s="3" customFormat="1" ht="12.75">
      <c r="A69" s="24" t="s">
        <v>54</v>
      </c>
      <c r="B69" s="15"/>
      <c r="C69" s="13"/>
      <c r="D69" s="15"/>
      <c r="E69" s="15"/>
      <c r="F69" s="15"/>
      <c r="G69" s="15"/>
      <c r="H69" s="15"/>
      <c r="I69" s="15"/>
      <c r="J69" s="15"/>
      <c r="K69" s="13"/>
      <c r="L69" s="58"/>
      <c r="M69" s="13"/>
      <c r="N69" s="13"/>
    </row>
    <row r="70" spans="1:14" ht="12.75">
      <c r="A70" s="24" t="s">
        <v>48</v>
      </c>
      <c r="B70" s="15"/>
      <c r="C70" s="4"/>
      <c r="D70" s="15"/>
      <c r="E70" s="15"/>
      <c r="F70" s="15"/>
      <c r="G70" s="15"/>
      <c r="H70" s="15"/>
      <c r="I70" s="15"/>
      <c r="J70" s="15"/>
      <c r="K70" s="13"/>
      <c r="L70" s="13"/>
      <c r="M70" s="13"/>
      <c r="N70" s="13"/>
    </row>
    <row r="71" spans="1:14" ht="22.5" customHeight="1">
      <c r="A71" s="25" t="s">
        <v>94</v>
      </c>
      <c r="B71" s="19"/>
      <c r="C71" s="47"/>
      <c r="D71" s="2"/>
      <c r="E71" s="50"/>
      <c r="F71" s="2"/>
      <c r="G71" s="2"/>
      <c r="H71" s="2"/>
      <c r="I71" s="2"/>
      <c r="J71" s="15"/>
      <c r="K71" s="13"/>
      <c r="L71" s="13"/>
      <c r="M71" s="13"/>
      <c r="N71" s="13"/>
    </row>
    <row r="72" spans="1:14" s="3" customFormat="1" ht="12.75">
      <c r="A72" s="24" t="s">
        <v>29</v>
      </c>
      <c r="B72" s="13"/>
      <c r="C72" s="13"/>
      <c r="D72" s="15"/>
      <c r="E72" s="15"/>
      <c r="F72" s="15"/>
      <c r="G72" s="15"/>
      <c r="H72" s="15"/>
      <c r="I72" s="15"/>
      <c r="J72" s="15"/>
      <c r="K72" s="13"/>
      <c r="L72" s="13"/>
      <c r="M72" s="13"/>
      <c r="N72" s="13"/>
    </row>
    <row r="73" spans="1:14" s="3" customFormat="1" ht="12.75">
      <c r="A73" s="24" t="s">
        <v>78</v>
      </c>
      <c r="B73" s="13"/>
      <c r="C73" s="13"/>
      <c r="D73" s="15"/>
      <c r="E73" s="15"/>
      <c r="F73" s="15"/>
      <c r="G73" s="15"/>
      <c r="H73" s="13"/>
      <c r="I73" s="15"/>
      <c r="J73" s="15"/>
      <c r="K73" s="13"/>
      <c r="L73" s="13"/>
      <c r="M73" s="13"/>
      <c r="N73" s="13"/>
    </row>
    <row r="74" spans="1:14" s="3" customFormat="1" ht="12.75">
      <c r="A74" s="24" t="s">
        <v>56</v>
      </c>
      <c r="B74" s="13"/>
      <c r="C74" s="13"/>
      <c r="D74" s="15"/>
      <c r="E74" s="15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3" customFormat="1" ht="12.75">
      <c r="A75" s="24" t="s">
        <v>46</v>
      </c>
      <c r="B75" s="13"/>
      <c r="C75" s="13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3" customFormat="1" ht="12.75">
      <c r="A76" s="24" t="s">
        <v>42</v>
      </c>
      <c r="B76" s="13"/>
      <c r="C76" s="13"/>
      <c r="D76" s="15"/>
      <c r="E76" s="15"/>
      <c r="F76" s="15"/>
      <c r="G76" s="15"/>
      <c r="H76" s="15"/>
      <c r="I76" s="13"/>
      <c r="J76" s="15"/>
      <c r="K76" s="13"/>
      <c r="L76" s="13"/>
      <c r="M76" s="13"/>
      <c r="N76" s="13"/>
    </row>
    <row r="77" spans="1:14" s="3" customFormat="1" ht="13.5" thickBot="1">
      <c r="A77" s="60" t="s">
        <v>27</v>
      </c>
      <c r="B77" s="59"/>
      <c r="C77" s="63"/>
      <c r="D77" s="63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1:14" s="3" customFormat="1" ht="13.5" thickBot="1">
      <c r="A78" s="71">
        <v>2004</v>
      </c>
      <c r="B78" s="64" t="s">
        <v>11</v>
      </c>
      <c r="C78" s="65" t="s">
        <v>10</v>
      </c>
      <c r="D78" s="66" t="s">
        <v>9</v>
      </c>
      <c r="E78" s="65" t="s">
        <v>8</v>
      </c>
      <c r="F78" s="66" t="s">
        <v>7</v>
      </c>
      <c r="G78" s="65" t="s">
        <v>6</v>
      </c>
      <c r="H78" s="66" t="s">
        <v>5</v>
      </c>
      <c r="I78" s="65" t="s">
        <v>4</v>
      </c>
      <c r="J78" s="66" t="s">
        <v>3</v>
      </c>
      <c r="K78" s="65" t="s">
        <v>2</v>
      </c>
      <c r="L78" s="66" t="s">
        <v>1</v>
      </c>
      <c r="M78" s="65" t="s">
        <v>0</v>
      </c>
      <c r="N78" s="69"/>
    </row>
    <row r="79" spans="1:14" s="3" customFormat="1" ht="12.75">
      <c r="A79" s="61" t="s">
        <v>30</v>
      </c>
      <c r="B79" s="4"/>
      <c r="C79" s="4"/>
      <c r="D79" s="15"/>
      <c r="E79" s="4"/>
      <c r="F79" s="4"/>
      <c r="G79" s="4"/>
      <c r="H79" s="4"/>
      <c r="I79" s="4"/>
      <c r="J79" s="4"/>
      <c r="K79" s="4"/>
      <c r="L79" s="4"/>
      <c r="M79" s="6"/>
      <c r="N79" s="13"/>
    </row>
    <row r="80" spans="1:14" ht="12.75">
      <c r="A80" s="24" t="s">
        <v>96</v>
      </c>
      <c r="B80" s="3"/>
      <c r="C80" s="13"/>
      <c r="D80" s="3"/>
      <c r="E80" s="13"/>
      <c r="F80" s="13"/>
      <c r="G80" s="15"/>
      <c r="H80" s="13"/>
      <c r="I80" s="13"/>
      <c r="J80" s="13"/>
      <c r="K80" s="13"/>
      <c r="L80" s="13"/>
      <c r="M80" s="13"/>
      <c r="N80" s="13"/>
    </row>
    <row r="81" spans="1:14" ht="21.75" customHeight="1">
      <c r="A81" s="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3" customFormat="1" ht="12.75">
      <c r="A82" s="1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3" customFormat="1" ht="12.75">
      <c r="A83" s="13" t="s">
        <v>32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s="3" customFormat="1" ht="12.75">
      <c r="A84" s="11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s="3" customFormat="1" ht="18">
      <c r="A85" s="103" t="s">
        <v>63</v>
      </c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s="3" customFormat="1" ht="12.75">
      <c r="A86" s="1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"/>
      <c r="N86" s="13"/>
    </row>
    <row r="87" spans="1:14" s="3" customFormat="1" ht="12.75">
      <c r="A87" s="24" t="s">
        <v>65</v>
      </c>
      <c r="B87" s="6"/>
      <c r="C87" s="23"/>
      <c r="D87" s="23"/>
      <c r="E87" s="23"/>
      <c r="F87" s="6"/>
      <c r="G87" s="6"/>
      <c r="H87" s="6"/>
      <c r="I87" s="23"/>
      <c r="J87" s="23"/>
      <c r="K87" s="73"/>
      <c r="L87" s="73"/>
      <c r="M87" s="23"/>
      <c r="N87" s="13"/>
    </row>
    <row r="88" spans="1:14" ht="12.75">
      <c r="A88" s="24" t="s">
        <v>55</v>
      </c>
      <c r="B88" s="5"/>
      <c r="C88" s="23"/>
      <c r="D88" s="23"/>
      <c r="E88" s="5"/>
      <c r="F88" s="23"/>
      <c r="G88" s="5"/>
      <c r="H88" s="5"/>
      <c r="I88" s="5"/>
      <c r="J88" s="5"/>
      <c r="K88" s="5"/>
      <c r="L88" s="5"/>
      <c r="M88" s="2"/>
      <c r="N88" s="13"/>
    </row>
    <row r="89" spans="1:14" ht="12" customHeight="1">
      <c r="A89" s="24" t="s">
        <v>71</v>
      </c>
      <c r="B89" s="6"/>
      <c r="C89" s="23"/>
      <c r="D89" s="3"/>
      <c r="E89" s="23"/>
      <c r="F89" s="23"/>
      <c r="G89" s="23"/>
      <c r="H89" s="3"/>
      <c r="I89" s="23"/>
      <c r="J89" s="23"/>
      <c r="K89" s="6"/>
      <c r="L89" s="73"/>
      <c r="M89" s="6"/>
      <c r="N89" s="13"/>
    </row>
    <row r="90" spans="1:14" s="3" customFormat="1" ht="12.75">
      <c r="A90" s="24" t="s">
        <v>97</v>
      </c>
      <c r="B90" s="6"/>
      <c r="C90" s="23"/>
      <c r="D90" s="23"/>
      <c r="E90" s="23"/>
      <c r="F90" s="23"/>
      <c r="G90" s="23"/>
      <c r="H90" s="6"/>
      <c r="I90" s="6"/>
      <c r="J90" s="6"/>
      <c r="K90" s="6"/>
      <c r="L90" s="6"/>
      <c r="M90" s="6"/>
      <c r="N90" s="13"/>
    </row>
    <row r="91" spans="1:14" s="3" customFormat="1" ht="12.75">
      <c r="A91" s="24" t="s">
        <v>43</v>
      </c>
      <c r="B91" s="5"/>
      <c r="C91" s="23"/>
      <c r="D91" s="23"/>
      <c r="E91" s="23"/>
      <c r="F91" s="23"/>
      <c r="G91" s="5"/>
      <c r="H91" s="5"/>
      <c r="I91" s="5"/>
      <c r="J91" s="5"/>
      <c r="K91" s="5"/>
      <c r="L91" s="5"/>
      <c r="M91" s="2"/>
      <c r="N91" s="13"/>
    </row>
    <row r="92" spans="1:14" s="3" customFormat="1" ht="12.75">
      <c r="A92" s="24" t="s">
        <v>64</v>
      </c>
      <c r="B92" s="6">
        <v>86245.15</v>
      </c>
      <c r="C92" s="23"/>
      <c r="D92" s="23">
        <v>50943.9</v>
      </c>
      <c r="E92" s="23">
        <v>4053.17</v>
      </c>
      <c r="F92" s="23"/>
      <c r="G92" s="23"/>
      <c r="H92" s="23"/>
      <c r="I92" s="23"/>
      <c r="J92" s="73"/>
      <c r="K92" s="73"/>
      <c r="L92" s="73"/>
      <c r="M92" s="23"/>
      <c r="N92" s="13">
        <f>SUM(B92:M92)</f>
        <v>141242.22</v>
      </c>
    </row>
    <row r="93" spans="1:14" s="3" customFormat="1" ht="12.75">
      <c r="A93" s="24" t="s">
        <v>66</v>
      </c>
      <c r="B93" s="45"/>
      <c r="C93" s="23"/>
      <c r="D93" s="23"/>
      <c r="E93" s="5"/>
      <c r="F93" s="5"/>
      <c r="G93" s="23"/>
      <c r="H93" s="5"/>
      <c r="I93" s="23"/>
      <c r="J93" s="5"/>
      <c r="K93" s="5"/>
      <c r="L93" s="5"/>
      <c r="M93" s="2"/>
      <c r="N93" s="13"/>
    </row>
    <row r="94" spans="1:14" s="3" customFormat="1" ht="12.75">
      <c r="A94" s="19" t="s">
        <v>40</v>
      </c>
      <c r="B94" s="45"/>
      <c r="C94" s="23"/>
      <c r="D94" s="23"/>
      <c r="E94" s="23"/>
      <c r="F94" s="23"/>
      <c r="G94" s="23"/>
      <c r="H94" s="23"/>
      <c r="I94" s="23"/>
      <c r="J94" s="13"/>
      <c r="K94" s="13"/>
      <c r="L94" s="13"/>
      <c r="M94" s="13"/>
      <c r="N94" s="13"/>
    </row>
    <row r="95" spans="1:14" s="3" customFormat="1" ht="13.5" thickBot="1">
      <c r="A95" s="86" t="s">
        <v>80</v>
      </c>
      <c r="B95" s="59"/>
      <c r="C95" s="59"/>
      <c r="E95" s="87"/>
      <c r="F95" s="87"/>
      <c r="G95" s="87"/>
      <c r="H95" s="87"/>
      <c r="I95" s="59"/>
      <c r="J95" s="59"/>
      <c r="K95" s="59"/>
      <c r="L95" s="59"/>
      <c r="M95" s="59"/>
      <c r="N95" s="59">
        <f>SUM(N92:N94)</f>
        <v>141242.22</v>
      </c>
    </row>
    <row r="96" spans="1:14" ht="13.5" thickBot="1">
      <c r="A96" s="89">
        <v>2006</v>
      </c>
      <c r="B96" s="72" t="s">
        <v>102</v>
      </c>
      <c r="C96" s="65" t="s">
        <v>10</v>
      </c>
      <c r="D96" s="66" t="s">
        <v>9</v>
      </c>
      <c r="E96" s="65" t="s">
        <v>8</v>
      </c>
      <c r="F96" s="66" t="s">
        <v>7</v>
      </c>
      <c r="G96" s="65" t="s">
        <v>6</v>
      </c>
      <c r="H96" s="66" t="s">
        <v>5</v>
      </c>
      <c r="I96" s="65" t="s">
        <v>4</v>
      </c>
      <c r="J96" s="66" t="s">
        <v>3</v>
      </c>
      <c r="K96" s="65" t="s">
        <v>2</v>
      </c>
      <c r="L96" s="66" t="s">
        <v>1</v>
      </c>
      <c r="M96" s="65" t="s">
        <v>0</v>
      </c>
      <c r="N96" s="68"/>
    </row>
    <row r="97" spans="1:14" ht="21.75" customHeight="1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88"/>
    </row>
    <row r="98" spans="1:13" s="3" customFormat="1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1:14" s="3" customFormat="1" ht="12.75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31"/>
    </row>
    <row r="100" spans="1:14" s="3" customFormat="1" ht="12.75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31"/>
    </row>
    <row r="101" spans="1:14" s="3" customFormat="1" ht="12.75">
      <c r="A101" s="78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31"/>
    </row>
    <row r="102" spans="1:14" s="3" customFormat="1" ht="12.75">
      <c r="A102" s="80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31"/>
    </row>
    <row r="103" spans="1:14" s="3" customFormat="1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31"/>
    </row>
    <row r="104" spans="1:14" ht="15">
      <c r="A104" s="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1"/>
    </row>
    <row r="105" spans="1:14" ht="29.25" customHeight="1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31"/>
    </row>
    <row r="106" spans="1:14" ht="30" customHeight="1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31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</sheetData>
  <sheetProtection/>
  <mergeCells count="8">
    <mergeCell ref="A1:N1"/>
    <mergeCell ref="A9:N9"/>
    <mergeCell ref="A10:N10"/>
    <mergeCell ref="A85:N85"/>
    <mergeCell ref="A3:N3"/>
    <mergeCell ref="A6:N6"/>
    <mergeCell ref="A32:N32"/>
    <mergeCell ref="A50:N50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3"/>
  <headerFooter alignWithMargins="0">
    <oddHeader>&amp;C&amp;F</oddHeader>
  </headerFooter>
  <rowBreaks count="1" manualBreakCount="1">
    <brk id="5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2006-12-18T16:26:54Z</cp:lastPrinted>
  <dcterms:created xsi:type="dcterms:W3CDTF">2001-05-18T00:29:33Z</dcterms:created>
  <dcterms:modified xsi:type="dcterms:W3CDTF">2019-10-15T19:07:53Z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